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9375" windowHeight="4710"/>
  </bookViews>
  <sheets>
    <sheet name="SDC Fee Comparison" sheetId="1" r:id="rId1"/>
    <sheet name="Sheet4" sheetId="4" r:id="rId2"/>
    <sheet name="Sheet5" sheetId="5" r:id="rId3"/>
    <sheet name="Sheet6" sheetId="6" r:id="rId4"/>
    <sheet name="Sheet7" sheetId="7" r:id="rId5"/>
    <sheet name="Sheet8" sheetId="8" r:id="rId6"/>
    <sheet name="Sheet9" sheetId="9" r:id="rId7"/>
    <sheet name="Sheet10" sheetId="10" r:id="rId8"/>
    <sheet name="Sheet11" sheetId="11" r:id="rId9"/>
    <sheet name="Sheet12" sheetId="12" r:id="rId10"/>
    <sheet name="Sheet13" sheetId="13" r:id="rId11"/>
    <sheet name="Sheet14" sheetId="14" r:id="rId12"/>
    <sheet name="Sheet15" sheetId="15" r:id="rId13"/>
    <sheet name="Sheet16" sheetId="16" r:id="rId14"/>
  </sheets>
  <definedNames>
    <definedName name="_xlnm.Print_Area" localSheetId="0">'SDC Fee Comparison'!$A$1:$W$79</definedName>
  </definedNames>
  <calcPr calcId="152511"/>
</workbook>
</file>

<file path=xl/calcChain.xml><?xml version="1.0" encoding="utf-8"?>
<calcChain xmlns="http://schemas.openxmlformats.org/spreadsheetml/2006/main">
  <c r="H79" i="1" l="1"/>
  <c r="H77" i="1"/>
  <c r="H65" i="1"/>
  <c r="H67" i="1" s="1"/>
  <c r="H55" i="1"/>
  <c r="H53" i="1"/>
  <c r="J53" i="1" l="1"/>
  <c r="J55" i="1" s="1"/>
  <c r="K55" i="1"/>
  <c r="L55" i="1"/>
  <c r="M55" i="1"/>
  <c r="N55" i="1"/>
  <c r="O55" i="1"/>
  <c r="P55" i="1"/>
  <c r="Q55" i="1"/>
  <c r="R55" i="1"/>
  <c r="S55" i="1"/>
  <c r="T55" i="1"/>
  <c r="J65" i="1"/>
  <c r="J67" i="1" s="1"/>
  <c r="K67" i="1"/>
  <c r="L67" i="1"/>
  <c r="M67" i="1"/>
  <c r="N67" i="1"/>
  <c r="O67" i="1"/>
  <c r="P67" i="1"/>
  <c r="Q67" i="1"/>
  <c r="R67" i="1"/>
  <c r="S67" i="1"/>
  <c r="T67" i="1"/>
  <c r="J77" i="1"/>
  <c r="J79" i="1" s="1"/>
  <c r="K79" i="1"/>
  <c r="L79" i="1"/>
  <c r="M79" i="1"/>
  <c r="N79" i="1"/>
  <c r="O79" i="1"/>
  <c r="P79" i="1"/>
  <c r="Q79" i="1"/>
  <c r="R79" i="1"/>
  <c r="S79" i="1"/>
  <c r="T79" i="1"/>
  <c r="I39" i="1" l="1"/>
  <c r="I27" i="1"/>
  <c r="I15" i="1"/>
  <c r="E53" i="1" l="1"/>
  <c r="F53" i="1"/>
  <c r="I55" i="1"/>
  <c r="C55" i="1"/>
  <c r="D55" i="1"/>
  <c r="E55" i="1"/>
  <c r="F55" i="1"/>
  <c r="G55" i="1"/>
  <c r="E65" i="1"/>
  <c r="I67" i="1"/>
  <c r="C67" i="1"/>
  <c r="D67" i="1"/>
  <c r="E67" i="1"/>
  <c r="F67" i="1"/>
  <c r="G67" i="1"/>
  <c r="E77" i="1"/>
  <c r="E79" i="1" s="1"/>
  <c r="C79" i="1"/>
  <c r="D79" i="1"/>
  <c r="F79" i="1"/>
  <c r="G79" i="1"/>
  <c r="I79" i="1"/>
  <c r="T39" i="1"/>
  <c r="T27" i="1"/>
  <c r="T15" i="1"/>
  <c r="H39" i="1" l="1"/>
  <c r="H27" i="1"/>
  <c r="H15" i="1"/>
  <c r="O39" i="1" l="1"/>
  <c r="O27" i="1"/>
  <c r="O15" i="1"/>
  <c r="B79" i="1" l="1"/>
  <c r="B67" i="1"/>
  <c r="B55" i="1"/>
  <c r="G39" i="1" l="1"/>
  <c r="G27" i="1"/>
  <c r="G15" i="1"/>
  <c r="K39" i="1"/>
  <c r="K27" i="1"/>
  <c r="K15" i="1"/>
  <c r="AA79" i="1" l="1"/>
  <c r="Z79" i="1"/>
  <c r="Y79" i="1"/>
  <c r="X79" i="1"/>
  <c r="W79" i="1"/>
  <c r="V79" i="1"/>
  <c r="U79" i="1"/>
  <c r="AA67" i="1"/>
  <c r="Z67" i="1"/>
  <c r="Y67" i="1"/>
  <c r="X67" i="1"/>
  <c r="W67" i="1"/>
  <c r="V67" i="1"/>
  <c r="U67" i="1"/>
  <c r="AA55" i="1"/>
  <c r="Z55" i="1"/>
  <c r="Y55" i="1"/>
  <c r="X55" i="1"/>
  <c r="W55" i="1"/>
  <c r="V55" i="1"/>
  <c r="U55" i="1"/>
  <c r="E39" i="1"/>
  <c r="E27" i="1"/>
  <c r="E15" i="1"/>
  <c r="U13" i="1" l="1"/>
  <c r="U15" i="1" s="1"/>
  <c r="S15" i="1"/>
  <c r="Q13" i="1"/>
  <c r="Q15" i="1" s="1"/>
  <c r="U25" i="1"/>
  <c r="U27" i="1" s="1"/>
  <c r="S27" i="1"/>
  <c r="Q25" i="1"/>
  <c r="Q27" i="1" s="1"/>
  <c r="U37" i="1"/>
  <c r="U39" i="1" s="1"/>
  <c r="S39" i="1"/>
  <c r="Q37" i="1"/>
  <c r="Q39" i="1" s="1"/>
  <c r="P37" i="1"/>
  <c r="P39" i="1" s="1"/>
  <c r="R39" i="1"/>
  <c r="P25" i="1"/>
  <c r="P27" i="1" s="1"/>
  <c r="P13" i="1"/>
  <c r="P15" i="1" s="1"/>
  <c r="N37" i="1"/>
  <c r="N39" i="1" s="1"/>
  <c r="N25" i="1"/>
  <c r="N27" i="1" s="1"/>
  <c r="N13" i="1"/>
  <c r="N15" i="1" s="1"/>
  <c r="R27" i="1"/>
  <c r="R15" i="1"/>
  <c r="M39" i="1"/>
  <c r="C39" i="1"/>
  <c r="L15" i="1"/>
  <c r="F39" i="1"/>
  <c r="M15" i="1"/>
  <c r="D27" i="1"/>
  <c r="J39" i="1"/>
  <c r="D39" i="1"/>
  <c r="B39" i="1"/>
  <c r="J27" i="1"/>
  <c r="C15" i="1"/>
  <c r="D15" i="1"/>
  <c r="J15" i="1"/>
  <c r="F15" i="1"/>
  <c r="B15" i="1"/>
  <c r="M27" i="1"/>
  <c r="C27" i="1"/>
  <c r="B27" i="1"/>
  <c r="F27" i="1"/>
  <c r="L39" i="1"/>
  <c r="L27" i="1"/>
</calcChain>
</file>

<file path=xl/sharedStrings.xml><?xml version="1.0" encoding="utf-8"?>
<sst xmlns="http://schemas.openxmlformats.org/spreadsheetml/2006/main" count="117" uniqueCount="65">
  <si>
    <t>Total</t>
  </si>
  <si>
    <t>w/ 500 sq ft garage</t>
  </si>
  <si>
    <t xml:space="preserve">Value 2000 sq ft house </t>
  </si>
  <si>
    <t>Lake Oswego</t>
  </si>
  <si>
    <t>Sanitary Sewer SDC</t>
  </si>
  <si>
    <t>Park SDC</t>
  </si>
  <si>
    <t>Traffic Impact Fee</t>
  </si>
  <si>
    <t>School Excise Tax</t>
  </si>
  <si>
    <t>METRO Excise Tax</t>
  </si>
  <si>
    <t>Milwaukie</t>
  </si>
  <si>
    <t>Water Meter (1 1/2 -inch)</t>
  </si>
  <si>
    <t>(30,000 sq ft)</t>
  </si>
  <si>
    <t>(8,000 sq ft, 10 unit)</t>
  </si>
  <si>
    <t>Storm SDC Fee</t>
  </si>
  <si>
    <t>Water Meter (1- 1/2 inch)</t>
  </si>
  <si>
    <t>Water Meter</t>
  </si>
  <si>
    <t xml:space="preserve">New Multi-Family </t>
  </si>
  <si>
    <t>New Single-Family</t>
  </si>
  <si>
    <t>New Commercial Office</t>
  </si>
  <si>
    <t>]</t>
  </si>
  <si>
    <t>Happy Valley</t>
  </si>
  <si>
    <t>Albany</t>
  </si>
  <si>
    <t xml:space="preserve">Valuation $234,470 </t>
  </si>
  <si>
    <t>Valuation $813,760</t>
  </si>
  <si>
    <t>Valuation $3,546,000</t>
  </si>
  <si>
    <t>Ashland</t>
  </si>
  <si>
    <t>Astoria</t>
  </si>
  <si>
    <t>Bend</t>
  </si>
  <si>
    <t>Corvallis</t>
  </si>
  <si>
    <t>Dallas</t>
  </si>
  <si>
    <t>Eugene</t>
  </si>
  <si>
    <t>Forest Grove</t>
  </si>
  <si>
    <t>Hillsboro</t>
  </si>
  <si>
    <t>Independence</t>
  </si>
  <si>
    <t>Jackson Co.</t>
  </si>
  <si>
    <t>Marion Co.</t>
  </si>
  <si>
    <t>Ontario</t>
  </si>
  <si>
    <t>Portland</t>
  </si>
  <si>
    <t>Seaside</t>
  </si>
  <si>
    <t>Sherwood</t>
  </si>
  <si>
    <t>Tigard</t>
  </si>
  <si>
    <t>Washington Co.</t>
  </si>
  <si>
    <t>Beaverton</t>
  </si>
  <si>
    <t>Wilsonville</t>
  </si>
  <si>
    <t>Woodburn</t>
  </si>
  <si>
    <t>Yamhill</t>
  </si>
  <si>
    <t>Yamhill Co.</t>
  </si>
  <si>
    <t>Medford</t>
  </si>
  <si>
    <t>Deschutes Co.</t>
  </si>
  <si>
    <t>Monmoth</t>
  </si>
  <si>
    <t>Tualatin</t>
  </si>
  <si>
    <t>Central Point</t>
  </si>
  <si>
    <t>Marion Co. - Keizer</t>
  </si>
  <si>
    <t>Gresham</t>
  </si>
  <si>
    <t>Silverton</t>
  </si>
  <si>
    <t>Clastsop Co.</t>
  </si>
  <si>
    <t>Jurisdictions not shaded in yellow reflect 2015 or 2016 fees.</t>
  </si>
  <si>
    <t xml:space="preserve">Valuation $247615 </t>
  </si>
  <si>
    <t>Valuation $853,280</t>
  </si>
  <si>
    <t>Valuation $3,681,600</t>
  </si>
  <si>
    <t>Jefferson Co.</t>
  </si>
  <si>
    <t>Columbia Co.</t>
  </si>
  <si>
    <t xml:space="preserve">JURISDICTIONAL SYSTEM DEVELOPMENT FEE COMPARISON: JANUARY 2017                        </t>
  </si>
  <si>
    <t>Pendelton</t>
  </si>
  <si>
    <t>Oregon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</si>
</sst>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0" x14ac:knownFonts="1">
    <font>
      <sz val="10"/>
      <name val="Arial"/>
    </font>
    <font>
      <b/>
      <sz val="12"/>
      <color theme="0"/>
      <name val="Century Gothic"/>
      <family val="2"/>
    </font>
    <font>
      <sz val="12"/>
      <color theme="0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4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/>
    <xf numFmtId="164" fontId="6" fillId="2" borderId="20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0" fontId="6" fillId="2" borderId="9" xfId="0" applyFont="1" applyFill="1" applyBorder="1"/>
    <xf numFmtId="164" fontId="6" fillId="2" borderId="21" xfId="0" applyNumberFormat="1" applyFont="1" applyFill="1" applyBorder="1" applyAlignment="1">
      <alignment horizontal="right"/>
    </xf>
    <xf numFmtId="164" fontId="6" fillId="2" borderId="10" xfId="0" applyNumberFormat="1" applyFont="1" applyFill="1" applyBorder="1" applyAlignment="1">
      <alignment horizontal="right"/>
    </xf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3" fontId="6" fillId="2" borderId="9" xfId="0" applyNumberFormat="1" applyFont="1" applyFill="1" applyBorder="1" applyAlignment="1">
      <alignment wrapText="1"/>
    </xf>
    <xf numFmtId="0" fontId="6" fillId="2" borderId="10" xfId="0" applyFont="1" applyFill="1" applyBorder="1"/>
    <xf numFmtId="0" fontId="6" fillId="3" borderId="9" xfId="0" applyFont="1" applyFill="1" applyBorder="1"/>
    <xf numFmtId="164" fontId="5" fillId="3" borderId="10" xfId="0" applyNumberFormat="1" applyFont="1" applyFill="1" applyBorder="1" applyAlignment="1">
      <alignment horizontal="right"/>
    </xf>
    <xf numFmtId="0" fontId="8" fillId="2" borderId="0" xfId="0" applyFont="1" applyFill="1"/>
    <xf numFmtId="0" fontId="6" fillId="2" borderId="13" xfId="0" applyFont="1" applyFill="1" applyBorder="1"/>
    <xf numFmtId="0" fontId="6" fillId="2" borderId="14" xfId="0" applyFont="1" applyFill="1" applyBorder="1"/>
    <xf numFmtId="164" fontId="6" fillId="2" borderId="14" xfId="0" applyNumberFormat="1" applyFont="1" applyFill="1" applyBorder="1"/>
    <xf numFmtId="164" fontId="6" fillId="2" borderId="15" xfId="0" applyNumberFormat="1" applyFont="1" applyFill="1" applyBorder="1"/>
    <xf numFmtId="0" fontId="5" fillId="2" borderId="17" xfId="0" applyFont="1" applyFill="1" applyBorder="1"/>
    <xf numFmtId="3" fontId="6" fillId="2" borderId="9" xfId="0" applyNumberFormat="1" applyFont="1" applyFill="1" applyBorder="1"/>
    <xf numFmtId="164" fontId="6" fillId="2" borderId="21" xfId="0" applyNumberFormat="1" applyFont="1" applyFill="1" applyBorder="1"/>
    <xf numFmtId="0" fontId="6" fillId="2" borderId="18" xfId="0" applyFont="1" applyFill="1" applyBorder="1"/>
    <xf numFmtId="0" fontId="6" fillId="3" borderId="19" xfId="0" applyFont="1" applyFill="1" applyBorder="1"/>
    <xf numFmtId="164" fontId="5" fillId="3" borderId="14" xfId="0" applyNumberFormat="1" applyFont="1" applyFill="1" applyBorder="1"/>
    <xf numFmtId="0" fontId="6" fillId="2" borderId="3" xfId="0" applyFont="1" applyFill="1" applyBorder="1"/>
    <xf numFmtId="164" fontId="5" fillId="2" borderId="3" xfId="0" applyNumberFormat="1" applyFont="1" applyFill="1" applyBorder="1"/>
    <xf numFmtId="164" fontId="5" fillId="2" borderId="4" xfId="0" applyNumberFormat="1" applyFont="1" applyFill="1" applyBorder="1"/>
    <xf numFmtId="0" fontId="5" fillId="2" borderId="2" xfId="0" applyFont="1" applyFill="1" applyBorder="1"/>
    <xf numFmtId="164" fontId="5" fillId="2" borderId="2" xfId="0" applyNumberFormat="1" applyFont="1" applyFill="1" applyBorder="1"/>
    <xf numFmtId="6" fontId="6" fillId="2" borderId="5" xfId="0" applyNumberFormat="1" applyFont="1" applyFill="1" applyBorder="1"/>
    <xf numFmtId="164" fontId="6" fillId="2" borderId="20" xfId="0" applyNumberFormat="1" applyFont="1" applyFill="1" applyBorder="1"/>
    <xf numFmtId="164" fontId="6" fillId="2" borderId="3" xfId="0" applyNumberFormat="1" applyFont="1" applyFill="1" applyBorder="1"/>
    <xf numFmtId="164" fontId="6" fillId="0" borderId="10" xfId="0" applyNumberFormat="1" applyFont="1" applyFill="1" applyBorder="1" applyAlignment="1">
      <alignment horizontal="right"/>
    </xf>
    <xf numFmtId="0" fontId="5" fillId="3" borderId="13" xfId="0" applyFont="1" applyFill="1" applyBorder="1"/>
    <xf numFmtId="164" fontId="5" fillId="3" borderId="14" xfId="0" applyNumberFormat="1" applyFont="1" applyFill="1" applyBorder="1" applyAlignment="1">
      <alignment horizontal="right"/>
    </xf>
    <xf numFmtId="0" fontId="6" fillId="2" borderId="0" xfId="0" applyFont="1" applyFill="1"/>
    <xf numFmtId="8" fontId="6" fillId="2" borderId="0" xfId="0" applyNumberFormat="1" applyFont="1" applyFill="1" applyAlignment="1">
      <alignment horizontal="right"/>
    </xf>
    <xf numFmtId="8" fontId="6" fillId="2" borderId="0" xfId="0" applyNumberFormat="1" applyFont="1" applyFill="1"/>
    <xf numFmtId="0" fontId="6" fillId="2" borderId="4" xfId="0" applyFont="1" applyFill="1" applyBorder="1" applyAlignment="1">
      <alignment vertical="center" wrapText="1"/>
    </xf>
    <xf numFmtId="164" fontId="6" fillId="2" borderId="8" xfId="0" applyNumberFormat="1" applyFont="1" applyFill="1" applyBorder="1"/>
    <xf numFmtId="164" fontId="6" fillId="2" borderId="12" xfId="0" applyNumberFormat="1" applyFont="1" applyFill="1" applyBorder="1"/>
    <xf numFmtId="164" fontId="6" fillId="2" borderId="12" xfId="0" applyNumberFormat="1" applyFont="1" applyFill="1" applyBorder="1" applyAlignment="1">
      <alignment horizontal="right"/>
    </xf>
    <xf numFmtId="164" fontId="5" fillId="3" borderId="12" xfId="0" applyNumberFormat="1" applyFont="1" applyFill="1" applyBorder="1" applyAlignment="1">
      <alignment horizontal="right"/>
    </xf>
    <xf numFmtId="164" fontId="6" fillId="2" borderId="16" xfId="0" applyNumberFormat="1" applyFont="1" applyFill="1" applyBorder="1"/>
    <xf numFmtId="164" fontId="6" fillId="0" borderId="10" xfId="0" applyNumberFormat="1" applyFont="1" applyFill="1" applyBorder="1"/>
    <xf numFmtId="164" fontId="5" fillId="3" borderId="16" xfId="0" applyNumberFormat="1" applyFont="1" applyFill="1" applyBorder="1"/>
    <xf numFmtId="164" fontId="5" fillId="3" borderId="16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9" fillId="2" borderId="0" xfId="0" applyFont="1" applyFill="1"/>
    <xf numFmtId="8" fontId="9" fillId="2" borderId="0" xfId="0" applyNumberFormat="1" applyFont="1" applyFill="1" applyAlignment="1">
      <alignment horizontal="right"/>
    </xf>
    <xf numFmtId="8" fontId="9" fillId="2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/>
    </xf>
    <xf numFmtId="164" fontId="8" fillId="3" borderId="14" xfId="0" applyNumberFormat="1" applyFont="1" applyFill="1" applyBorder="1"/>
    <xf numFmtId="164" fontId="5" fillId="3" borderId="0" xfId="0" applyNumberFormat="1" applyFont="1" applyFill="1"/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/>
    </xf>
    <xf numFmtId="0" fontId="3" fillId="4" borderId="2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tabSelected="1" view="pageBreakPreview" zoomScale="60" zoomScaleNormal="100" workbookViewId="0">
      <selection activeCell="H42" sqref="H42"/>
    </sheetView>
  </sheetViews>
  <sheetFormatPr defaultRowHeight="13.5" x14ac:dyDescent="0.25"/>
  <cols>
    <col min="1" max="1" width="23.42578125" style="2" customWidth="1"/>
    <col min="2" max="25" width="16.7109375" style="2" customWidth="1"/>
    <col min="26" max="16384" width="9.140625" style="2"/>
  </cols>
  <sheetData>
    <row r="1" spans="1:25" ht="42" customHeight="1" x14ac:dyDescent="0.3">
      <c r="A1" s="80" t="s">
        <v>62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  <c r="W1" s="1"/>
      <c r="X1" s="1"/>
      <c r="Y1" s="1"/>
    </row>
    <row r="2" spans="1:25" ht="49.5" customHeight="1" x14ac:dyDescent="0.25">
      <c r="A2" s="3"/>
      <c r="B2" s="76" t="s">
        <v>21</v>
      </c>
      <c r="C2" s="4" t="s">
        <v>25</v>
      </c>
      <c r="D2" s="69" t="s">
        <v>26</v>
      </c>
      <c r="E2" s="6" t="s">
        <v>42</v>
      </c>
      <c r="F2" s="4" t="s">
        <v>27</v>
      </c>
      <c r="G2" s="6" t="s">
        <v>51</v>
      </c>
      <c r="H2" s="70" t="s">
        <v>55</v>
      </c>
      <c r="I2" s="6" t="s">
        <v>61</v>
      </c>
      <c r="J2" s="70" t="s">
        <v>28</v>
      </c>
      <c r="K2" s="4" t="s">
        <v>29</v>
      </c>
      <c r="L2" s="4" t="s">
        <v>48</v>
      </c>
      <c r="M2" s="69" t="s">
        <v>30</v>
      </c>
      <c r="N2" s="6" t="s">
        <v>31</v>
      </c>
      <c r="O2" s="8" t="s">
        <v>53</v>
      </c>
      <c r="P2" s="8" t="s">
        <v>20</v>
      </c>
      <c r="Q2" s="77" t="s">
        <v>32</v>
      </c>
      <c r="R2" s="63" t="s">
        <v>33</v>
      </c>
      <c r="S2" s="6" t="s">
        <v>34</v>
      </c>
      <c r="T2" s="6" t="s">
        <v>60</v>
      </c>
      <c r="U2" s="6" t="s">
        <v>3</v>
      </c>
    </row>
    <row r="3" spans="1:25" ht="20.100000000000001" customHeight="1" thickBot="1" x14ac:dyDescent="0.3">
      <c r="A3" s="9" t="s">
        <v>17</v>
      </c>
      <c r="B3" s="71"/>
      <c r="C3" s="72"/>
      <c r="D3" s="72"/>
      <c r="E3" s="73"/>
      <c r="F3" s="72"/>
      <c r="G3" s="73"/>
      <c r="H3" s="73"/>
      <c r="I3" s="73"/>
      <c r="J3" s="73"/>
      <c r="K3" s="10"/>
      <c r="L3" s="72"/>
      <c r="M3" s="72"/>
      <c r="N3" s="73"/>
      <c r="O3" s="11"/>
      <c r="P3" s="11"/>
      <c r="Q3" s="64"/>
      <c r="R3" s="64"/>
      <c r="S3" s="73"/>
      <c r="T3" s="73"/>
      <c r="U3" s="73"/>
    </row>
    <row r="4" spans="1:25" ht="12.75" customHeight="1" x14ac:dyDescent="0.3">
      <c r="A4" s="13" t="s">
        <v>2</v>
      </c>
      <c r="B4" s="14"/>
      <c r="C4" s="15"/>
      <c r="D4" s="15"/>
      <c r="E4" s="16"/>
      <c r="F4" s="16"/>
      <c r="G4" s="16"/>
      <c r="H4" s="16"/>
      <c r="I4" s="16"/>
      <c r="J4" s="16"/>
      <c r="K4" s="17"/>
      <c r="L4" s="17"/>
      <c r="M4" s="17"/>
      <c r="N4" s="17"/>
      <c r="O4" s="16"/>
      <c r="P4" s="17"/>
      <c r="Q4" s="18"/>
      <c r="R4" s="18"/>
      <c r="S4" s="17"/>
      <c r="T4" s="17"/>
      <c r="U4" s="17"/>
    </row>
    <row r="5" spans="1:25" ht="12.75" customHeight="1" x14ac:dyDescent="0.3">
      <c r="A5" s="19" t="s">
        <v>1</v>
      </c>
      <c r="B5" s="20"/>
      <c r="C5" s="21"/>
      <c r="D5" s="21"/>
      <c r="E5" s="21"/>
      <c r="F5" s="21"/>
      <c r="G5" s="21"/>
      <c r="H5" s="21"/>
      <c r="I5" s="21"/>
      <c r="J5" s="21"/>
      <c r="K5" s="22"/>
      <c r="L5" s="22"/>
      <c r="M5" s="22"/>
      <c r="N5" s="22"/>
      <c r="O5" s="21"/>
      <c r="P5" s="22"/>
      <c r="Q5" s="23"/>
      <c r="R5" s="23"/>
      <c r="S5" s="22"/>
      <c r="T5" s="22"/>
      <c r="U5" s="22"/>
    </row>
    <row r="6" spans="1:25" ht="16.5" x14ac:dyDescent="0.3">
      <c r="A6" s="24" t="s">
        <v>57</v>
      </c>
      <c r="B6" s="20"/>
      <c r="C6" s="21"/>
      <c r="D6" s="21"/>
      <c r="E6" s="25"/>
      <c r="F6" s="25"/>
      <c r="G6" s="25"/>
      <c r="H6" s="25"/>
      <c r="I6" s="25"/>
      <c r="J6" s="25"/>
      <c r="K6" s="22"/>
      <c r="L6" s="22"/>
      <c r="M6" s="22"/>
      <c r="N6" s="22"/>
      <c r="O6" s="25"/>
      <c r="P6" s="22"/>
      <c r="Q6" s="23"/>
      <c r="R6" s="23"/>
      <c r="S6" s="22"/>
      <c r="T6" s="22"/>
      <c r="U6" s="22"/>
    </row>
    <row r="7" spans="1:25" ht="16.5" x14ac:dyDescent="0.3">
      <c r="A7" s="19" t="s">
        <v>13</v>
      </c>
      <c r="B7" s="21">
        <v>0</v>
      </c>
      <c r="C7" s="21">
        <v>422.25</v>
      </c>
      <c r="D7" s="21">
        <v>500</v>
      </c>
      <c r="E7" s="22">
        <v>1104</v>
      </c>
      <c r="F7" s="21">
        <v>0</v>
      </c>
      <c r="G7" s="22">
        <v>514</v>
      </c>
      <c r="H7" s="22">
        <v>0</v>
      </c>
      <c r="I7" s="22">
        <v>250</v>
      </c>
      <c r="J7" s="22">
        <v>222.5</v>
      </c>
      <c r="K7" s="21">
        <v>957</v>
      </c>
      <c r="L7" s="21">
        <v>0</v>
      </c>
      <c r="M7" s="21">
        <v>620.02</v>
      </c>
      <c r="N7" s="22">
        <v>280.5</v>
      </c>
      <c r="O7" s="22">
        <v>824</v>
      </c>
      <c r="P7" s="22">
        <v>216</v>
      </c>
      <c r="Q7" s="23">
        <v>500</v>
      </c>
      <c r="R7" s="23">
        <v>835</v>
      </c>
      <c r="S7" s="22">
        <v>0</v>
      </c>
      <c r="T7" s="22">
        <v>0</v>
      </c>
      <c r="U7" s="22">
        <v>151</v>
      </c>
    </row>
    <row r="8" spans="1:25" ht="16.5" x14ac:dyDescent="0.3">
      <c r="A8" s="19" t="s">
        <v>4</v>
      </c>
      <c r="B8" s="21">
        <v>3031</v>
      </c>
      <c r="C8" s="21">
        <v>1613.4</v>
      </c>
      <c r="D8" s="21">
        <v>753.17</v>
      </c>
      <c r="E8" s="22">
        <v>5300</v>
      </c>
      <c r="F8" s="21">
        <v>4489</v>
      </c>
      <c r="G8" s="22">
        <v>2645.77</v>
      </c>
      <c r="H8" s="22">
        <v>7266</v>
      </c>
      <c r="I8" s="22">
        <v>5361</v>
      </c>
      <c r="J8" s="22">
        <v>5976.25</v>
      </c>
      <c r="K8" s="21">
        <v>4136</v>
      </c>
      <c r="L8" s="21">
        <v>0</v>
      </c>
      <c r="M8" s="21">
        <v>2284.4</v>
      </c>
      <c r="N8" s="22">
        <v>5300</v>
      </c>
      <c r="O8" s="22">
        <v>5056</v>
      </c>
      <c r="P8" s="22">
        <v>6860</v>
      </c>
      <c r="Q8" s="23">
        <v>5300</v>
      </c>
      <c r="R8" s="23">
        <v>3623</v>
      </c>
      <c r="S8" s="22">
        <v>0</v>
      </c>
      <c r="T8" s="22">
        <v>0</v>
      </c>
      <c r="U8" s="22">
        <v>2758</v>
      </c>
    </row>
    <row r="9" spans="1:25" ht="16.5" x14ac:dyDescent="0.3">
      <c r="A9" s="19" t="s">
        <v>5</v>
      </c>
      <c r="B9" s="21">
        <v>1999.99</v>
      </c>
      <c r="C9" s="21">
        <v>1041.2</v>
      </c>
      <c r="D9" s="21">
        <v>0</v>
      </c>
      <c r="E9" s="22">
        <v>10800</v>
      </c>
      <c r="F9" s="22">
        <v>6889</v>
      </c>
      <c r="G9" s="22">
        <v>2445</v>
      </c>
      <c r="H9" s="22">
        <v>0</v>
      </c>
      <c r="I9" s="22">
        <v>1495</v>
      </c>
      <c r="J9" s="22">
        <v>5574.37</v>
      </c>
      <c r="K9" s="21">
        <v>2343</v>
      </c>
      <c r="L9" s="21">
        <v>0</v>
      </c>
      <c r="M9" s="21">
        <v>3953</v>
      </c>
      <c r="N9" s="22">
        <v>3000</v>
      </c>
      <c r="O9" s="22">
        <v>3837</v>
      </c>
      <c r="P9" s="22">
        <v>6075</v>
      </c>
      <c r="Q9" s="23">
        <v>5149</v>
      </c>
      <c r="R9" s="23">
        <v>1765</v>
      </c>
      <c r="S9" s="22">
        <v>473</v>
      </c>
      <c r="T9" s="22">
        <v>1803.61</v>
      </c>
      <c r="U9" s="22">
        <v>13110</v>
      </c>
    </row>
    <row r="10" spans="1:25" ht="16.5" x14ac:dyDescent="0.3">
      <c r="A10" s="19" t="s">
        <v>6</v>
      </c>
      <c r="B10" s="21">
        <v>3634</v>
      </c>
      <c r="C10" s="21">
        <v>2043.7</v>
      </c>
      <c r="D10" s="21">
        <v>0</v>
      </c>
      <c r="E10" s="22">
        <v>8278</v>
      </c>
      <c r="F10" s="21">
        <v>5096</v>
      </c>
      <c r="G10" s="22">
        <v>2326</v>
      </c>
      <c r="H10" s="22">
        <v>0</v>
      </c>
      <c r="I10" s="22">
        <v>4575</v>
      </c>
      <c r="J10" s="22">
        <v>2691.68</v>
      </c>
      <c r="K10" s="21">
        <v>1199</v>
      </c>
      <c r="L10" s="21">
        <v>3120</v>
      </c>
      <c r="M10" s="21">
        <v>1974.52</v>
      </c>
      <c r="N10" s="22">
        <v>8278</v>
      </c>
      <c r="O10" s="22">
        <v>2795</v>
      </c>
      <c r="P10" s="22">
        <v>7682</v>
      </c>
      <c r="Q10" s="23">
        <v>8278</v>
      </c>
      <c r="R10" s="23">
        <v>3276</v>
      </c>
      <c r="S10" s="22">
        <v>3344</v>
      </c>
      <c r="T10" s="22">
        <v>0</v>
      </c>
      <c r="U10" s="22">
        <v>4195</v>
      </c>
    </row>
    <row r="11" spans="1:25" ht="16.5" x14ac:dyDescent="0.3">
      <c r="A11" s="19" t="s">
        <v>15</v>
      </c>
      <c r="B11" s="21">
        <v>2756</v>
      </c>
      <c r="C11" s="21">
        <v>5208.2</v>
      </c>
      <c r="D11" s="21">
        <v>1612.36</v>
      </c>
      <c r="E11" s="22">
        <v>5512</v>
      </c>
      <c r="F11" s="21">
        <v>5034</v>
      </c>
      <c r="G11" s="22">
        <v>3526.009</v>
      </c>
      <c r="H11" s="22">
        <v>5826</v>
      </c>
      <c r="I11" s="22">
        <v>4292</v>
      </c>
      <c r="J11" s="22">
        <v>2099.7199999999998</v>
      </c>
      <c r="K11" s="21">
        <v>4211</v>
      </c>
      <c r="L11" s="21">
        <v>0</v>
      </c>
      <c r="M11" s="21">
        <v>0</v>
      </c>
      <c r="N11" s="22">
        <v>5792</v>
      </c>
      <c r="O11" s="22">
        <v>4153</v>
      </c>
      <c r="P11" s="22">
        <v>8833</v>
      </c>
      <c r="Q11" s="23">
        <v>8455</v>
      </c>
      <c r="R11" s="23">
        <v>2479</v>
      </c>
      <c r="S11" s="22">
        <v>0</v>
      </c>
      <c r="T11" s="22">
        <v>0</v>
      </c>
      <c r="U11" s="22">
        <v>7574</v>
      </c>
    </row>
    <row r="12" spans="1:25" ht="16.5" x14ac:dyDescent="0.3">
      <c r="A12" s="19" t="s">
        <v>7</v>
      </c>
      <c r="B12" s="21">
        <v>2000</v>
      </c>
      <c r="C12" s="21">
        <v>2140</v>
      </c>
      <c r="D12" s="21">
        <v>625</v>
      </c>
      <c r="E12" s="21">
        <v>2460</v>
      </c>
      <c r="F12" s="21">
        <v>0</v>
      </c>
      <c r="G12" s="21">
        <v>2340</v>
      </c>
      <c r="H12" s="21">
        <v>625</v>
      </c>
      <c r="I12" s="21">
        <v>2460</v>
      </c>
      <c r="J12" s="21">
        <v>2000</v>
      </c>
      <c r="K12" s="21">
        <v>0</v>
      </c>
      <c r="L12" s="21">
        <v>0</v>
      </c>
      <c r="M12" s="21">
        <v>4779.6899999999996</v>
      </c>
      <c r="N12" s="21">
        <v>2000</v>
      </c>
      <c r="O12" s="21">
        <v>2000</v>
      </c>
      <c r="P12" s="21">
        <v>2280</v>
      </c>
      <c r="Q12" s="21">
        <v>2460</v>
      </c>
      <c r="R12" s="21">
        <v>0</v>
      </c>
      <c r="S12" s="21">
        <v>2460</v>
      </c>
      <c r="T12" s="21">
        <v>0</v>
      </c>
      <c r="U12" s="21">
        <v>2280</v>
      </c>
    </row>
    <row r="13" spans="1:25" ht="16.5" x14ac:dyDescent="0.3">
      <c r="A13" s="19" t="s">
        <v>8</v>
      </c>
      <c r="B13" s="21">
        <v>0</v>
      </c>
      <c r="C13" s="21">
        <v>0</v>
      </c>
      <c r="D13" s="21">
        <v>0</v>
      </c>
      <c r="E13" s="21">
        <v>297.14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f>234470*0.0012</f>
        <v>281.36399999999998</v>
      </c>
      <c r="O13" s="21">
        <v>281.36</v>
      </c>
      <c r="P13" s="21">
        <f>234470*0.0012</f>
        <v>281.36399999999998</v>
      </c>
      <c r="Q13" s="21">
        <f t="shared" ref="E13:U53" si="0">234470*0.0012</f>
        <v>281.36399999999998</v>
      </c>
      <c r="R13" s="21">
        <v>0</v>
      </c>
      <c r="S13" s="21">
        <v>0</v>
      </c>
      <c r="T13" s="21">
        <v>0</v>
      </c>
      <c r="U13" s="21">
        <f t="shared" si="0"/>
        <v>281.36399999999998</v>
      </c>
    </row>
    <row r="14" spans="1:25" ht="16.5" x14ac:dyDescent="0.3">
      <c r="A14" s="19"/>
      <c r="B14" s="21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3"/>
      <c r="R14" s="23"/>
      <c r="S14" s="22"/>
      <c r="T14" s="22"/>
      <c r="U14" s="22"/>
    </row>
    <row r="15" spans="1:25" s="28" customFormat="1" ht="16.5" x14ac:dyDescent="0.3">
      <c r="A15" s="26" t="s">
        <v>0</v>
      </c>
      <c r="B15" s="27">
        <f t="shared" ref="B15:F15" si="1">SUM(B7:B13)</f>
        <v>13420.99</v>
      </c>
      <c r="C15" s="27">
        <f t="shared" si="1"/>
        <v>12468.75</v>
      </c>
      <c r="D15" s="27">
        <f t="shared" si="1"/>
        <v>3490.5299999999997</v>
      </c>
      <c r="E15" s="27">
        <f t="shared" si="1"/>
        <v>33751.14</v>
      </c>
      <c r="F15" s="27">
        <f t="shared" si="1"/>
        <v>21508</v>
      </c>
      <c r="G15" s="27">
        <f t="shared" ref="G15" si="2">SUM(G7:G13)</f>
        <v>13796.779</v>
      </c>
      <c r="H15" s="27">
        <f t="shared" ref="H15" si="3">SUM(H7:H13)</f>
        <v>13717</v>
      </c>
      <c r="I15" s="27">
        <f>SUM(I7:I13)</f>
        <v>18433</v>
      </c>
      <c r="J15" s="27">
        <f>SUM(J7:J13)</f>
        <v>18564.52</v>
      </c>
      <c r="K15" s="27">
        <f t="shared" ref="K15" si="4">SUM(K7:K13)</f>
        <v>12846</v>
      </c>
      <c r="L15" s="27">
        <f>SUM(L7:L13)</f>
        <v>3120</v>
      </c>
      <c r="M15" s="27">
        <f>SUM(M7:M13)</f>
        <v>13611.630000000001</v>
      </c>
      <c r="N15" s="27">
        <f>SUM(N7:N13)</f>
        <v>24931.864000000001</v>
      </c>
      <c r="O15" s="27">
        <f t="shared" ref="O15" si="5">SUM(O7:O13)</f>
        <v>18946.36</v>
      </c>
      <c r="P15" s="27">
        <f>SUM(P7:P13)</f>
        <v>32227.364000000001</v>
      </c>
      <c r="Q15" s="27">
        <f>SUM(Q7:Q13)</f>
        <v>30423.364000000001</v>
      </c>
      <c r="R15" s="27">
        <f>SUM(R7:R13)</f>
        <v>11978</v>
      </c>
      <c r="S15" s="27">
        <f>SUM(S7:S13)</f>
        <v>6277</v>
      </c>
      <c r="T15" s="27">
        <f t="shared" ref="T15" si="6">SUM(T7:T13)</f>
        <v>1803.61</v>
      </c>
      <c r="U15" s="27">
        <f>SUM(U7:U13)</f>
        <v>30349.364000000001</v>
      </c>
    </row>
    <row r="16" spans="1:25" ht="17.25" thickBot="1" x14ac:dyDescent="0.3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1"/>
      <c r="L16" s="31"/>
      <c r="M16" s="31"/>
      <c r="N16" s="31"/>
      <c r="O16" s="30"/>
      <c r="P16" s="31"/>
      <c r="Q16" s="32"/>
      <c r="R16" s="32"/>
      <c r="S16" s="31"/>
      <c r="T16" s="31"/>
      <c r="U16" s="31"/>
    </row>
    <row r="17" spans="1:21" ht="16.5" x14ac:dyDescent="0.3">
      <c r="A17" s="33" t="s">
        <v>16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8"/>
      <c r="S17" s="17"/>
      <c r="T17" s="17"/>
      <c r="U17" s="17"/>
    </row>
    <row r="18" spans="1:21" ht="16.5" x14ac:dyDescent="0.3">
      <c r="A18" s="34" t="s">
        <v>58</v>
      </c>
      <c r="B18" s="3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  <c r="R18" s="23"/>
      <c r="S18" s="22"/>
      <c r="T18" s="22"/>
      <c r="U18" s="22"/>
    </row>
    <row r="19" spans="1:21" ht="16.5" x14ac:dyDescent="0.3">
      <c r="A19" s="36" t="s">
        <v>13</v>
      </c>
      <c r="B19" s="22">
        <v>0</v>
      </c>
      <c r="C19" s="22">
        <v>1351.2</v>
      </c>
      <c r="D19" s="22">
        <v>800</v>
      </c>
      <c r="E19" s="22">
        <v>3345</v>
      </c>
      <c r="F19" s="22">
        <v>0</v>
      </c>
      <c r="G19" s="22">
        <v>1370.67</v>
      </c>
      <c r="H19" s="22">
        <v>0</v>
      </c>
      <c r="I19" s="22">
        <v>2500</v>
      </c>
      <c r="J19" s="22">
        <v>712</v>
      </c>
      <c r="K19" s="22">
        <v>5030</v>
      </c>
      <c r="L19" s="22">
        <v>0</v>
      </c>
      <c r="M19" s="22">
        <v>1710.4</v>
      </c>
      <c r="N19" s="22">
        <v>1545.45</v>
      </c>
      <c r="O19" s="22">
        <v>2637</v>
      </c>
      <c r="P19" s="22">
        <v>576</v>
      </c>
      <c r="Q19" s="23">
        <v>1515.15</v>
      </c>
      <c r="R19" s="23">
        <v>5260</v>
      </c>
      <c r="S19" s="22">
        <v>0</v>
      </c>
      <c r="T19" s="22">
        <v>0</v>
      </c>
      <c r="U19" s="22">
        <v>453</v>
      </c>
    </row>
    <row r="20" spans="1:21" ht="16.5" x14ac:dyDescent="0.3">
      <c r="A20" s="19" t="s">
        <v>4</v>
      </c>
      <c r="B20" s="22">
        <v>30310</v>
      </c>
      <c r="C20" s="22">
        <v>6453.6</v>
      </c>
      <c r="D20" s="22">
        <v>2140.44</v>
      </c>
      <c r="E20" s="22">
        <v>53000</v>
      </c>
      <c r="F20" s="22">
        <v>35912</v>
      </c>
      <c r="G20" s="22">
        <v>17198</v>
      </c>
      <c r="H20" s="22">
        <v>13866</v>
      </c>
      <c r="I20" s="22">
        <v>40268</v>
      </c>
      <c r="J20" s="22">
        <v>31076.5</v>
      </c>
      <c r="K20" s="22">
        <v>39970</v>
      </c>
      <c r="L20" s="22">
        <v>0</v>
      </c>
      <c r="M20" s="22">
        <v>19241.5</v>
      </c>
      <c r="N20" s="22">
        <v>53000</v>
      </c>
      <c r="O20" s="22">
        <v>44990</v>
      </c>
      <c r="P20" s="22">
        <v>52800</v>
      </c>
      <c r="Q20" s="23">
        <v>53000</v>
      </c>
      <c r="R20" s="23">
        <v>29850</v>
      </c>
      <c r="S20" s="22">
        <v>0</v>
      </c>
      <c r="T20" s="22">
        <v>0</v>
      </c>
      <c r="U20" s="22">
        <v>9195</v>
      </c>
    </row>
    <row r="21" spans="1:21" ht="16.5" x14ac:dyDescent="0.3">
      <c r="A21" s="19" t="s">
        <v>5</v>
      </c>
      <c r="B21" s="22">
        <v>7413.3</v>
      </c>
      <c r="C21" s="22">
        <v>8148.6</v>
      </c>
      <c r="D21" s="22">
        <v>0</v>
      </c>
      <c r="E21" s="22">
        <v>86190</v>
      </c>
      <c r="F21" s="22">
        <v>67740</v>
      </c>
      <c r="G21" s="22">
        <v>18340</v>
      </c>
      <c r="H21" s="22">
        <v>0</v>
      </c>
      <c r="I21" s="22">
        <v>14955</v>
      </c>
      <c r="J21" s="22">
        <v>101360.36</v>
      </c>
      <c r="K21" s="22">
        <v>18270</v>
      </c>
      <c r="L21" s="22">
        <v>0</v>
      </c>
      <c r="M21" s="22">
        <v>25010</v>
      </c>
      <c r="N21" s="22">
        <v>30000</v>
      </c>
      <c r="O21" s="22">
        <v>38370</v>
      </c>
      <c r="P21" s="22">
        <v>52900</v>
      </c>
      <c r="Q21" s="23">
        <v>51490</v>
      </c>
      <c r="R21" s="23">
        <v>16450</v>
      </c>
      <c r="S21" s="22">
        <v>3080</v>
      </c>
      <c r="T21" s="22">
        <v>0</v>
      </c>
      <c r="U21" s="22">
        <v>72920</v>
      </c>
    </row>
    <row r="22" spans="1:21" ht="16.5" x14ac:dyDescent="0.3">
      <c r="A22" s="19" t="s">
        <v>6</v>
      </c>
      <c r="B22" s="22">
        <v>22530</v>
      </c>
      <c r="C22" s="22">
        <v>13430.43</v>
      </c>
      <c r="D22" s="22">
        <v>0</v>
      </c>
      <c r="E22" s="22">
        <v>54150</v>
      </c>
      <c r="F22" s="22">
        <v>31320</v>
      </c>
      <c r="G22" s="22">
        <v>14420</v>
      </c>
      <c r="H22" s="22">
        <v>0</v>
      </c>
      <c r="I22" s="22">
        <v>31690</v>
      </c>
      <c r="J22" s="22">
        <v>18802.22</v>
      </c>
      <c r="K22" s="22">
        <v>7250</v>
      </c>
      <c r="L22" s="22">
        <v>0</v>
      </c>
      <c r="M22" s="22">
        <v>11452.22</v>
      </c>
      <c r="N22" s="22">
        <v>54150</v>
      </c>
      <c r="O22" s="22">
        <v>17329</v>
      </c>
      <c r="P22" s="22">
        <v>53940</v>
      </c>
      <c r="Q22" s="23">
        <v>54150</v>
      </c>
      <c r="R22" s="23">
        <v>22280</v>
      </c>
      <c r="S22" s="22">
        <v>23010</v>
      </c>
      <c r="T22" s="22">
        <v>0</v>
      </c>
      <c r="U22" s="22">
        <v>31130</v>
      </c>
    </row>
    <row r="23" spans="1:21" ht="16.5" x14ac:dyDescent="0.3">
      <c r="A23" s="19" t="s">
        <v>10</v>
      </c>
      <c r="B23" s="22">
        <v>10031</v>
      </c>
      <c r="C23" s="22">
        <v>20832.8</v>
      </c>
      <c r="D23" s="22">
        <v>1800</v>
      </c>
      <c r="E23" s="22">
        <v>31749</v>
      </c>
      <c r="F23" s="22">
        <v>16612.2</v>
      </c>
      <c r="G23" s="22">
        <v>17312.54</v>
      </c>
      <c r="H23" s="22">
        <v>17292</v>
      </c>
      <c r="I23" s="22">
        <v>14293</v>
      </c>
      <c r="J23" s="22">
        <v>8448.74</v>
      </c>
      <c r="K23" s="22">
        <v>40010</v>
      </c>
      <c r="L23" s="22">
        <v>0</v>
      </c>
      <c r="M23" s="22">
        <v>0</v>
      </c>
      <c r="N23" s="22">
        <v>27890</v>
      </c>
      <c r="O23" s="22">
        <v>36948</v>
      </c>
      <c r="P23" s="22">
        <v>40380</v>
      </c>
      <c r="Q23" s="23">
        <v>42128</v>
      </c>
      <c r="R23" s="23">
        <v>19280</v>
      </c>
      <c r="S23" s="22">
        <v>0</v>
      </c>
      <c r="T23" s="22">
        <v>0</v>
      </c>
      <c r="U23" s="22">
        <v>25248</v>
      </c>
    </row>
    <row r="24" spans="1:21" ht="16.5" x14ac:dyDescent="0.3">
      <c r="A24" s="19" t="s">
        <v>7</v>
      </c>
      <c r="B24" s="22">
        <v>4000</v>
      </c>
      <c r="C24" s="22">
        <v>8560</v>
      </c>
      <c r="D24" s="22">
        <v>4240</v>
      </c>
      <c r="E24" s="22">
        <v>9840</v>
      </c>
      <c r="F24" s="22">
        <v>0</v>
      </c>
      <c r="G24" s="22">
        <v>4880</v>
      </c>
      <c r="H24" s="22">
        <v>4240</v>
      </c>
      <c r="I24" s="22">
        <v>9840</v>
      </c>
      <c r="J24" s="22">
        <v>8000</v>
      </c>
      <c r="K24" s="22">
        <v>0</v>
      </c>
      <c r="L24" s="22">
        <v>0</v>
      </c>
      <c r="M24" s="22">
        <v>0</v>
      </c>
      <c r="N24" s="22">
        <v>8000</v>
      </c>
      <c r="O24" s="22">
        <v>4000</v>
      </c>
      <c r="P24" s="22">
        <v>9120</v>
      </c>
      <c r="Q24" s="22">
        <v>4880</v>
      </c>
      <c r="R24" s="22">
        <v>9360</v>
      </c>
      <c r="S24" s="22">
        <v>4880</v>
      </c>
      <c r="T24" s="22">
        <v>0</v>
      </c>
      <c r="U24" s="22">
        <v>4650</v>
      </c>
    </row>
    <row r="25" spans="1:21" ht="16.5" x14ac:dyDescent="0.3">
      <c r="A25" s="19" t="s">
        <v>8</v>
      </c>
      <c r="B25" s="22">
        <v>0</v>
      </c>
      <c r="C25" s="22">
        <v>0</v>
      </c>
      <c r="D25" s="22">
        <v>0</v>
      </c>
      <c r="E25" s="22">
        <v>1023.94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f>813760*0.0012</f>
        <v>976.51199999999994</v>
      </c>
      <c r="O25" s="22">
        <v>976.51</v>
      </c>
      <c r="P25" s="22">
        <f>813760*0.0012</f>
        <v>976.51199999999994</v>
      </c>
      <c r="Q25" s="22">
        <f t="shared" ref="E25:U65" si="7">813760*0.0012</f>
        <v>976.51199999999994</v>
      </c>
      <c r="R25" s="22">
        <v>0</v>
      </c>
      <c r="S25" s="22">
        <v>0</v>
      </c>
      <c r="T25" s="22">
        <v>0</v>
      </c>
      <c r="U25" s="22">
        <f t="shared" si="7"/>
        <v>976.51199999999994</v>
      </c>
    </row>
    <row r="26" spans="1:21" ht="16.5" x14ac:dyDescent="0.3">
      <c r="A26" s="19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3"/>
      <c r="R26" s="23"/>
      <c r="S26" s="22"/>
      <c r="T26" s="22"/>
      <c r="U26" s="22"/>
    </row>
    <row r="27" spans="1:21" s="28" customFormat="1" ht="17.25" thickBot="1" x14ac:dyDescent="0.35">
      <c r="A27" s="37" t="s">
        <v>0</v>
      </c>
      <c r="B27" s="38">
        <f t="shared" ref="B27:F27" si="8">SUM(B19:B26)</f>
        <v>74284.3</v>
      </c>
      <c r="C27" s="38">
        <f t="shared" si="8"/>
        <v>58776.630000000005</v>
      </c>
      <c r="D27" s="38">
        <f t="shared" si="8"/>
        <v>8980.44</v>
      </c>
      <c r="E27" s="38">
        <f t="shared" si="8"/>
        <v>239297.94</v>
      </c>
      <c r="F27" s="38">
        <f t="shared" si="8"/>
        <v>151584.20000000001</v>
      </c>
      <c r="G27" s="38">
        <f t="shared" ref="G27" si="9">SUM(G19:G26)</f>
        <v>73521.209999999992</v>
      </c>
      <c r="H27" s="38">
        <f t="shared" ref="H27" si="10">SUM(H19:H26)</f>
        <v>35398</v>
      </c>
      <c r="I27" s="38">
        <f>SUM(I19:I26)</f>
        <v>113546</v>
      </c>
      <c r="J27" s="38">
        <f>SUM(J19:J26)</f>
        <v>168399.81999999998</v>
      </c>
      <c r="K27" s="38">
        <f t="shared" ref="K27" si="11">SUM(K19:K26)</f>
        <v>110530</v>
      </c>
      <c r="L27" s="38">
        <f>SUM(L19:L26)</f>
        <v>0</v>
      </c>
      <c r="M27" s="38">
        <f>SUM(M19:M26)</f>
        <v>57414.12</v>
      </c>
      <c r="N27" s="38">
        <f>SUM(N19:N26)</f>
        <v>175561.962</v>
      </c>
      <c r="O27" s="38">
        <f t="shared" ref="O27" si="12">SUM(O19:O26)</f>
        <v>145250.51</v>
      </c>
      <c r="P27" s="38">
        <f>SUM(P19:P26)</f>
        <v>210692.51199999999</v>
      </c>
      <c r="Q27" s="38">
        <f>SUM(Q19:Q26)</f>
        <v>208139.66199999998</v>
      </c>
      <c r="R27" s="38">
        <f>SUM(R19:R26)</f>
        <v>102480</v>
      </c>
      <c r="S27" s="38">
        <f>SUM(S19:S26)</f>
        <v>30970</v>
      </c>
      <c r="T27" s="38">
        <f t="shared" ref="T27" si="13">SUM(T19:T26)</f>
        <v>0</v>
      </c>
      <c r="U27" s="38">
        <f t="shared" ref="U27" si="14">SUM(U19:U26)</f>
        <v>144572.51199999999</v>
      </c>
    </row>
    <row r="28" spans="1:21" s="28" customFormat="1" ht="16.5" x14ac:dyDescent="0.3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1"/>
      <c r="S28" s="40"/>
      <c r="T28" s="40"/>
      <c r="U28" s="40"/>
    </row>
    <row r="29" spans="1:21" s="28" customFormat="1" ht="15" thickBot="1" x14ac:dyDescent="0.25">
      <c r="A29" s="42" t="s">
        <v>18</v>
      </c>
      <c r="B29" s="4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  <c r="R29" s="41"/>
      <c r="S29" s="40"/>
      <c r="T29" s="40"/>
      <c r="U29" s="40"/>
    </row>
    <row r="30" spans="1:21" ht="16.5" x14ac:dyDescent="0.3">
      <c r="A30" s="44" t="s">
        <v>59</v>
      </c>
      <c r="B30" s="4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18"/>
      <c r="S30" s="17"/>
      <c r="T30" s="17"/>
      <c r="U30" s="17"/>
    </row>
    <row r="31" spans="1:21" ht="16.5" x14ac:dyDescent="0.3">
      <c r="A31" s="36" t="s">
        <v>13</v>
      </c>
      <c r="B31" s="22">
        <v>0</v>
      </c>
      <c r="C31" s="22">
        <v>5067</v>
      </c>
      <c r="D31" s="22">
        <v>3000</v>
      </c>
      <c r="E31" s="22">
        <v>12545</v>
      </c>
      <c r="F31" s="22">
        <v>0</v>
      </c>
      <c r="G31" s="22">
        <v>5140</v>
      </c>
      <c r="H31" s="22">
        <v>0</v>
      </c>
      <c r="I31" s="22">
        <v>750</v>
      </c>
      <c r="J31" s="22">
        <v>2670</v>
      </c>
      <c r="K31" s="22">
        <v>4242.42</v>
      </c>
      <c r="L31" s="22">
        <v>0</v>
      </c>
      <c r="M31" s="22">
        <v>1710.4</v>
      </c>
      <c r="N31" s="22">
        <v>5795.45</v>
      </c>
      <c r="O31" s="22">
        <v>9888</v>
      </c>
      <c r="P31" s="22">
        <v>2125</v>
      </c>
      <c r="Q31" s="23">
        <v>5681.82</v>
      </c>
      <c r="R31" s="23">
        <v>12600</v>
      </c>
      <c r="S31" s="22">
        <v>0</v>
      </c>
      <c r="T31" s="22">
        <v>0</v>
      </c>
      <c r="U31" s="22">
        <v>1510</v>
      </c>
    </row>
    <row r="32" spans="1:21" ht="16.5" x14ac:dyDescent="0.3">
      <c r="A32" s="19" t="s">
        <v>4</v>
      </c>
      <c r="B32" s="22">
        <v>6060</v>
      </c>
      <c r="C32" s="22">
        <v>2483</v>
      </c>
      <c r="D32" s="22">
        <v>2140.44</v>
      </c>
      <c r="E32" s="22">
        <v>15370</v>
      </c>
      <c r="F32" s="22">
        <v>67335</v>
      </c>
      <c r="G32" s="22">
        <v>6186.32</v>
      </c>
      <c r="H32" s="22">
        <v>18165</v>
      </c>
      <c r="I32" s="22">
        <v>6986</v>
      </c>
      <c r="J32" s="22">
        <v>10040.1</v>
      </c>
      <c r="K32" s="22">
        <v>7896</v>
      </c>
      <c r="L32" s="22">
        <v>0</v>
      </c>
      <c r="M32" s="22">
        <v>19241.5</v>
      </c>
      <c r="N32" s="22">
        <v>15237.5</v>
      </c>
      <c r="O32" s="22">
        <v>44990</v>
      </c>
      <c r="P32" s="22">
        <v>104211</v>
      </c>
      <c r="Q32" s="23">
        <v>15237.5</v>
      </c>
      <c r="R32" s="23">
        <v>358170</v>
      </c>
      <c r="S32" s="22">
        <v>0</v>
      </c>
      <c r="T32" s="22">
        <v>0</v>
      </c>
      <c r="U32" s="22">
        <v>9195</v>
      </c>
    </row>
    <row r="33" spans="1:28" ht="16.5" x14ac:dyDescent="0.3">
      <c r="A33" s="19" t="s">
        <v>5</v>
      </c>
      <c r="B33" s="22">
        <v>0</v>
      </c>
      <c r="C33" s="22">
        <v>0</v>
      </c>
      <c r="D33" s="46">
        <v>0</v>
      </c>
      <c r="E33" s="22">
        <v>8350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2343</v>
      </c>
      <c r="L33" s="22">
        <v>0</v>
      </c>
      <c r="M33" s="22">
        <v>25010</v>
      </c>
      <c r="N33" s="22">
        <v>0</v>
      </c>
      <c r="O33" s="22">
        <v>2745</v>
      </c>
      <c r="P33" s="22">
        <v>4865</v>
      </c>
      <c r="Q33" s="23">
        <v>79056</v>
      </c>
      <c r="R33" s="23">
        <v>0</v>
      </c>
      <c r="S33" s="22">
        <v>0</v>
      </c>
      <c r="T33" s="22">
        <v>0</v>
      </c>
      <c r="U33" s="22">
        <v>69126</v>
      </c>
    </row>
    <row r="34" spans="1:28" ht="18" customHeight="1" x14ac:dyDescent="0.3">
      <c r="A34" s="19" t="s">
        <v>6</v>
      </c>
      <c r="B34" s="21">
        <v>2500</v>
      </c>
      <c r="C34" s="47">
        <v>69188.34</v>
      </c>
      <c r="D34" s="47">
        <v>0</v>
      </c>
      <c r="E34" s="22">
        <v>260340</v>
      </c>
      <c r="F34" s="21">
        <v>110640</v>
      </c>
      <c r="G34" s="22">
        <v>69320</v>
      </c>
      <c r="H34" s="22">
        <v>0</v>
      </c>
      <c r="I34" s="22">
        <v>167370</v>
      </c>
      <c r="J34" s="22">
        <v>93558.67</v>
      </c>
      <c r="K34" s="22">
        <v>44218.48</v>
      </c>
      <c r="L34" s="22">
        <v>0</v>
      </c>
      <c r="M34" s="22">
        <v>11452.22</v>
      </c>
      <c r="N34" s="22">
        <v>260610</v>
      </c>
      <c r="O34" s="22">
        <v>124937</v>
      </c>
      <c r="P34" s="22">
        <v>281010</v>
      </c>
      <c r="Q34" s="23">
        <v>260610</v>
      </c>
      <c r="R34" s="23">
        <v>311520</v>
      </c>
      <c r="S34" s="22">
        <v>88980</v>
      </c>
      <c r="T34" s="22">
        <v>0</v>
      </c>
      <c r="U34" s="22">
        <v>128070</v>
      </c>
    </row>
    <row r="35" spans="1:28" ht="17.25" customHeight="1" x14ac:dyDescent="0.3">
      <c r="A35" s="19" t="s">
        <v>14</v>
      </c>
      <c r="B35" s="22">
        <v>10031</v>
      </c>
      <c r="C35" s="22">
        <v>16451.53</v>
      </c>
      <c r="D35" s="22">
        <v>0</v>
      </c>
      <c r="E35" s="22">
        <v>31749</v>
      </c>
      <c r="F35" s="22">
        <v>16612.2</v>
      </c>
      <c r="G35" s="22">
        <v>17312.54</v>
      </c>
      <c r="H35" s="22">
        <v>17292</v>
      </c>
      <c r="I35" s="22">
        <v>14293</v>
      </c>
      <c r="J35" s="22">
        <v>3149.58</v>
      </c>
      <c r="K35" s="22">
        <v>10224.18</v>
      </c>
      <c r="L35" s="22">
        <v>0</v>
      </c>
      <c r="M35" s="22">
        <v>0</v>
      </c>
      <c r="N35" s="22">
        <v>27890</v>
      </c>
      <c r="O35" s="22">
        <v>36948</v>
      </c>
      <c r="P35" s="22">
        <v>40380</v>
      </c>
      <c r="Q35" s="23">
        <v>42128</v>
      </c>
      <c r="R35" s="23">
        <v>237870</v>
      </c>
      <c r="S35" s="22">
        <v>0</v>
      </c>
      <c r="T35" s="22">
        <v>0</v>
      </c>
      <c r="U35" s="22">
        <v>25248</v>
      </c>
    </row>
    <row r="36" spans="1:28" ht="16.5" x14ac:dyDescent="0.3">
      <c r="A36" s="19" t="s">
        <v>7</v>
      </c>
      <c r="B36" s="22">
        <v>15000</v>
      </c>
      <c r="C36" s="22">
        <v>32100</v>
      </c>
      <c r="D36" s="22">
        <v>15900</v>
      </c>
      <c r="E36" s="22">
        <v>18300</v>
      </c>
      <c r="F36" s="22">
        <v>0</v>
      </c>
      <c r="G36" s="22">
        <v>18300</v>
      </c>
      <c r="H36" s="22">
        <v>15900</v>
      </c>
      <c r="I36" s="22">
        <v>18300</v>
      </c>
      <c r="J36" s="22">
        <v>15000</v>
      </c>
      <c r="K36" s="22">
        <v>0</v>
      </c>
      <c r="L36" s="22">
        <v>0</v>
      </c>
      <c r="M36" s="22">
        <v>0</v>
      </c>
      <c r="N36" s="22">
        <v>15000</v>
      </c>
      <c r="O36" s="22">
        <v>15000</v>
      </c>
      <c r="P36" s="22">
        <v>17100</v>
      </c>
      <c r="Q36" s="22">
        <v>18300</v>
      </c>
      <c r="R36" s="22">
        <v>17400</v>
      </c>
      <c r="S36" s="22">
        <v>0</v>
      </c>
      <c r="T36" s="22">
        <v>0</v>
      </c>
      <c r="U36" s="22">
        <v>17100</v>
      </c>
    </row>
    <row r="37" spans="1:28" ht="16.5" x14ac:dyDescent="0.3">
      <c r="A37" s="19" t="s">
        <v>8</v>
      </c>
      <c r="B37" s="22">
        <v>0</v>
      </c>
      <c r="C37" s="22">
        <v>0</v>
      </c>
      <c r="D37" s="22">
        <v>0</v>
      </c>
      <c r="E37" s="22">
        <v>4417.92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f>3546000*0.0012</f>
        <v>4255.2</v>
      </c>
      <c r="O37" s="22">
        <v>4255.2</v>
      </c>
      <c r="P37" s="22">
        <f t="shared" ref="E37:U77" si="15">3546000*0.0012</f>
        <v>4255.2</v>
      </c>
      <c r="Q37" s="22">
        <f t="shared" si="15"/>
        <v>4255.2</v>
      </c>
      <c r="R37" s="22">
        <v>0</v>
      </c>
      <c r="S37" s="22">
        <v>0</v>
      </c>
      <c r="T37" s="22">
        <v>0</v>
      </c>
      <c r="U37" s="22">
        <f t="shared" si="15"/>
        <v>4255.2</v>
      </c>
    </row>
    <row r="38" spans="1:28" ht="16.5" x14ac:dyDescent="0.3">
      <c r="A38" s="19" t="s">
        <v>11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3"/>
      <c r="R38" s="23"/>
      <c r="S38" s="22"/>
      <c r="T38" s="22"/>
      <c r="U38" s="22"/>
    </row>
    <row r="39" spans="1:28" s="28" customFormat="1" ht="15" thickBot="1" x14ac:dyDescent="0.25">
      <c r="A39" s="48" t="s">
        <v>0</v>
      </c>
      <c r="B39" s="49">
        <f t="shared" ref="B39:G39" si="16">SUM(B31:B38)</f>
        <v>33591</v>
      </c>
      <c r="C39" s="49">
        <f t="shared" si="16"/>
        <v>125289.87</v>
      </c>
      <c r="D39" s="49">
        <f t="shared" si="16"/>
        <v>21040.440000000002</v>
      </c>
      <c r="E39" s="49">
        <f t="shared" si="16"/>
        <v>351071.92</v>
      </c>
      <c r="F39" s="49">
        <f t="shared" si="16"/>
        <v>194587.2</v>
      </c>
      <c r="G39" s="49">
        <f t="shared" si="16"/>
        <v>116258.86000000002</v>
      </c>
      <c r="H39" s="49">
        <f t="shared" ref="H39" si="17">SUM(H31:H38)</f>
        <v>51357</v>
      </c>
      <c r="I39" s="78">
        <f t="shared" ref="I39:S39" si="18">SUM(I31:I38)</f>
        <v>207699</v>
      </c>
      <c r="J39" s="49">
        <f t="shared" si="18"/>
        <v>124418.35</v>
      </c>
      <c r="K39" s="49">
        <f t="shared" si="18"/>
        <v>68924.08</v>
      </c>
      <c r="L39" s="49">
        <f t="shared" si="18"/>
        <v>0</v>
      </c>
      <c r="M39" s="49">
        <f t="shared" si="18"/>
        <v>57414.12</v>
      </c>
      <c r="N39" s="49">
        <f t="shared" si="18"/>
        <v>328788.15000000002</v>
      </c>
      <c r="O39" s="49">
        <f t="shared" si="18"/>
        <v>238763.2</v>
      </c>
      <c r="P39" s="49">
        <f t="shared" si="18"/>
        <v>453946.2</v>
      </c>
      <c r="Q39" s="49">
        <f t="shared" si="18"/>
        <v>425268.52</v>
      </c>
      <c r="R39" s="49">
        <f t="shared" si="18"/>
        <v>937560</v>
      </c>
      <c r="S39" s="49">
        <f t="shared" si="18"/>
        <v>88980</v>
      </c>
      <c r="T39" s="49">
        <f t="shared" ref="T39" si="19">SUM(T31:T38)</f>
        <v>0</v>
      </c>
      <c r="U39" s="49">
        <f>SUM(U31:U38)</f>
        <v>254504.2</v>
      </c>
    </row>
    <row r="40" spans="1:28" ht="31.5" customHeight="1" x14ac:dyDescent="0.3">
      <c r="A40" s="65" t="s">
        <v>56</v>
      </c>
      <c r="B40" s="65"/>
      <c r="C40" s="66"/>
      <c r="D40" s="67"/>
      <c r="E40" s="52"/>
      <c r="F40" s="52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</row>
    <row r="41" spans="1:28" ht="42" customHeight="1" x14ac:dyDescent="0.3">
      <c r="A41" s="80" t="s">
        <v>62</v>
      </c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  <c r="W41" s="1"/>
      <c r="X41" s="1"/>
      <c r="Y41" s="1"/>
      <c r="Z41" s="1"/>
    </row>
    <row r="42" spans="1:28" ht="49.5" customHeight="1" x14ac:dyDescent="0.25">
      <c r="A42" s="3"/>
      <c r="B42" s="68" t="s">
        <v>35</v>
      </c>
      <c r="C42" s="7" t="s">
        <v>52</v>
      </c>
      <c r="D42" s="76" t="s">
        <v>47</v>
      </c>
      <c r="E42" s="76" t="s">
        <v>9</v>
      </c>
      <c r="F42" s="5" t="s">
        <v>49</v>
      </c>
      <c r="G42" s="5" t="s">
        <v>36</v>
      </c>
      <c r="H42" s="4" t="s">
        <v>64</v>
      </c>
      <c r="I42" s="4" t="s">
        <v>63</v>
      </c>
      <c r="J42" s="69" t="s">
        <v>37</v>
      </c>
      <c r="K42" s="7" t="s">
        <v>38</v>
      </c>
      <c r="L42" s="4" t="s">
        <v>39</v>
      </c>
      <c r="M42" s="4" t="s">
        <v>54</v>
      </c>
      <c r="N42" s="5" t="s">
        <v>40</v>
      </c>
      <c r="O42" s="5" t="s">
        <v>50</v>
      </c>
      <c r="P42" s="70" t="s">
        <v>41</v>
      </c>
      <c r="Q42" s="4" t="s">
        <v>43</v>
      </c>
      <c r="R42" s="5" t="s">
        <v>44</v>
      </c>
      <c r="S42" s="8" t="s">
        <v>45</v>
      </c>
      <c r="T42" s="6" t="s">
        <v>46</v>
      </c>
      <c r="U42" s="8"/>
      <c r="V42" s="7"/>
      <c r="W42" s="8"/>
      <c r="X42" s="7"/>
      <c r="Y42" s="7"/>
      <c r="Z42" s="5"/>
      <c r="AA42" s="5"/>
      <c r="AB42" s="5"/>
    </row>
    <row r="43" spans="1:28" ht="17.25" thickBot="1" x14ac:dyDescent="0.3">
      <c r="A43" s="9" t="s">
        <v>17</v>
      </c>
      <c r="B43" s="74"/>
      <c r="C43" s="12"/>
      <c r="D43" s="75"/>
      <c r="E43" s="75"/>
      <c r="F43" s="10"/>
      <c r="G43" s="10"/>
      <c r="H43" s="72"/>
      <c r="I43" s="72"/>
      <c r="J43" s="72"/>
      <c r="K43" s="62"/>
      <c r="L43" s="72"/>
      <c r="M43" s="72"/>
      <c r="N43" s="10"/>
      <c r="O43" s="10"/>
      <c r="P43" s="73"/>
      <c r="Q43" s="72"/>
      <c r="R43" s="10"/>
      <c r="S43" s="11"/>
      <c r="T43" s="73"/>
      <c r="U43" s="11"/>
      <c r="V43" s="11"/>
      <c r="W43" s="11"/>
      <c r="X43" s="12"/>
      <c r="Y43" s="53"/>
      <c r="Z43" s="10"/>
      <c r="AA43" s="10"/>
      <c r="AB43" s="10"/>
    </row>
    <row r="44" spans="1:28" ht="16.5" x14ac:dyDescent="0.3">
      <c r="A44" s="13" t="s">
        <v>2</v>
      </c>
      <c r="B44" s="17"/>
      <c r="C44" s="17"/>
      <c r="D44" s="54"/>
      <c r="E44" s="54"/>
      <c r="F44" s="15"/>
      <c r="G44" s="15"/>
      <c r="H44" s="15"/>
      <c r="I44" s="15"/>
      <c r="J44" s="15"/>
      <c r="K44" s="14"/>
      <c r="L44" s="15"/>
      <c r="M44" s="15"/>
      <c r="N44" s="15"/>
      <c r="O44" s="15"/>
      <c r="P44" s="16"/>
      <c r="Q44" s="17"/>
      <c r="R44" s="17"/>
      <c r="S44" s="17"/>
      <c r="T44" s="17"/>
      <c r="U44" s="17"/>
      <c r="V44" s="17"/>
      <c r="W44" s="17"/>
      <c r="X44" s="17"/>
      <c r="Y44" s="15"/>
      <c r="Z44" s="15"/>
      <c r="AA44" s="17"/>
    </row>
    <row r="45" spans="1:28" ht="16.5" x14ac:dyDescent="0.3">
      <c r="A45" s="19" t="s">
        <v>1</v>
      </c>
      <c r="B45" s="22"/>
      <c r="C45" s="22"/>
      <c r="D45" s="55"/>
      <c r="E45" s="55"/>
      <c r="F45" s="21"/>
      <c r="G45" s="21"/>
      <c r="H45" s="21"/>
      <c r="I45" s="21"/>
      <c r="J45" s="21"/>
      <c r="K45" s="20"/>
      <c r="L45" s="21"/>
      <c r="M45" s="21"/>
      <c r="N45" s="21"/>
      <c r="O45" s="21"/>
      <c r="P45" s="21"/>
      <c r="Q45" s="22"/>
      <c r="R45" s="22"/>
      <c r="S45" s="22"/>
      <c r="T45" s="22"/>
      <c r="U45" s="22"/>
      <c r="V45" s="22"/>
      <c r="W45" s="22"/>
      <c r="X45" s="22"/>
      <c r="Y45" s="21"/>
      <c r="Z45" s="21"/>
      <c r="AA45" s="22"/>
    </row>
    <row r="46" spans="1:28" ht="16.5" x14ac:dyDescent="0.3">
      <c r="A46" s="24" t="s">
        <v>22</v>
      </c>
      <c r="B46" s="22"/>
      <c r="C46" s="22"/>
      <c r="D46" s="55"/>
      <c r="E46" s="55"/>
      <c r="F46" s="21"/>
      <c r="G46" s="21"/>
      <c r="H46" s="21"/>
      <c r="I46" s="21"/>
      <c r="J46" s="21"/>
      <c r="K46" s="20"/>
      <c r="L46" s="21"/>
      <c r="M46" s="21"/>
      <c r="N46" s="21"/>
      <c r="O46" s="21"/>
      <c r="P46" s="25"/>
      <c r="Q46" s="22"/>
      <c r="R46" s="22"/>
      <c r="S46" s="22"/>
      <c r="T46" s="22"/>
      <c r="U46" s="22"/>
      <c r="V46" s="22"/>
      <c r="W46" s="22"/>
      <c r="X46" s="22"/>
      <c r="Y46" s="21"/>
      <c r="Z46" s="21"/>
      <c r="AA46" s="22"/>
    </row>
    <row r="47" spans="1:28" ht="16.5" x14ac:dyDescent="0.3">
      <c r="A47" s="19" t="s">
        <v>13</v>
      </c>
      <c r="B47" s="22">
        <v>0</v>
      </c>
      <c r="C47" s="22">
        <v>0</v>
      </c>
      <c r="D47" s="55">
        <v>608</v>
      </c>
      <c r="E47" s="55">
        <v>845</v>
      </c>
      <c r="F47" s="21">
        <v>207</v>
      </c>
      <c r="G47" s="21">
        <v>0</v>
      </c>
      <c r="H47" s="21">
        <v>791</v>
      </c>
      <c r="I47" s="21">
        <v>0</v>
      </c>
      <c r="J47" s="21">
        <v>884</v>
      </c>
      <c r="K47" s="21">
        <v>4882</v>
      </c>
      <c r="L47" s="21">
        <v>510</v>
      </c>
      <c r="M47" s="21">
        <v>879</v>
      </c>
      <c r="N47" s="21">
        <v>500</v>
      </c>
      <c r="O47" s="21">
        <v>500</v>
      </c>
      <c r="P47" s="22">
        <v>0</v>
      </c>
      <c r="Q47" s="21">
        <v>1628</v>
      </c>
      <c r="R47" s="21">
        <v>220</v>
      </c>
      <c r="S47" s="22">
        <v>0</v>
      </c>
      <c r="T47" s="22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</row>
    <row r="48" spans="1:28" ht="16.5" x14ac:dyDescent="0.3">
      <c r="A48" s="19" t="s">
        <v>4</v>
      </c>
      <c r="B48" s="22">
        <v>0</v>
      </c>
      <c r="C48" s="22">
        <v>266</v>
      </c>
      <c r="D48" s="55">
        <v>2091</v>
      </c>
      <c r="E48" s="55">
        <v>1075</v>
      </c>
      <c r="F48" s="21">
        <v>2977</v>
      </c>
      <c r="G48" s="21">
        <v>350</v>
      </c>
      <c r="H48" s="21">
        <v>4847</v>
      </c>
      <c r="I48" s="21">
        <v>0</v>
      </c>
      <c r="J48" s="21">
        <v>5867</v>
      </c>
      <c r="K48" s="21">
        <v>1699.11</v>
      </c>
      <c r="L48" s="21">
        <v>6034</v>
      </c>
      <c r="M48" s="21">
        <v>5014</v>
      </c>
      <c r="N48" s="21">
        <v>4900</v>
      </c>
      <c r="O48" s="21">
        <v>4900</v>
      </c>
      <c r="P48" s="22">
        <v>5100</v>
      </c>
      <c r="Q48" s="21">
        <v>4849</v>
      </c>
      <c r="R48" s="21">
        <v>2977</v>
      </c>
      <c r="S48" s="22">
        <v>1697</v>
      </c>
      <c r="T48" s="22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</row>
    <row r="49" spans="1:27" ht="16.5" x14ac:dyDescent="0.3">
      <c r="A49" s="19" t="s">
        <v>5</v>
      </c>
      <c r="B49" s="22">
        <v>236</v>
      </c>
      <c r="C49" s="22">
        <v>1725</v>
      </c>
      <c r="D49" s="55">
        <v>3433</v>
      </c>
      <c r="E49" s="55">
        <v>3985</v>
      </c>
      <c r="F49" s="21">
        <v>1801</v>
      </c>
      <c r="G49" s="21">
        <v>0</v>
      </c>
      <c r="H49" s="21">
        <v>4881</v>
      </c>
      <c r="I49" s="21">
        <v>138</v>
      </c>
      <c r="J49" s="21">
        <v>8523</v>
      </c>
      <c r="K49" s="21">
        <v>0</v>
      </c>
      <c r="L49" s="21">
        <v>7668.78</v>
      </c>
      <c r="M49" s="21">
        <v>4901</v>
      </c>
      <c r="N49" s="21">
        <v>6451.34</v>
      </c>
      <c r="O49" s="21">
        <v>4637</v>
      </c>
      <c r="P49" s="22">
        <v>6450</v>
      </c>
      <c r="Q49" s="21">
        <v>5374</v>
      </c>
      <c r="R49" s="21">
        <v>1752</v>
      </c>
      <c r="S49" s="22">
        <v>3023</v>
      </c>
      <c r="T49" s="22">
        <v>2017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</row>
    <row r="50" spans="1:27" ht="16.5" x14ac:dyDescent="0.3">
      <c r="A50" s="19" t="s">
        <v>6</v>
      </c>
      <c r="B50" s="22">
        <v>1821</v>
      </c>
      <c r="C50" s="22">
        <v>1272</v>
      </c>
      <c r="D50" s="55">
        <v>3430.1</v>
      </c>
      <c r="E50" s="55">
        <v>1921</v>
      </c>
      <c r="F50" s="21">
        <v>3378</v>
      </c>
      <c r="G50" s="21">
        <v>1288</v>
      </c>
      <c r="H50" s="21">
        <v>8841</v>
      </c>
      <c r="I50" s="21">
        <v>1563.05</v>
      </c>
      <c r="J50" s="21">
        <v>2814</v>
      </c>
      <c r="K50" s="21">
        <v>0</v>
      </c>
      <c r="L50" s="21">
        <v>9885</v>
      </c>
      <c r="M50" s="21">
        <v>3984</v>
      </c>
      <c r="N50" s="21">
        <v>8036</v>
      </c>
      <c r="O50" s="21">
        <v>8225</v>
      </c>
      <c r="P50" s="22">
        <v>8113</v>
      </c>
      <c r="Q50" s="21">
        <v>7695</v>
      </c>
      <c r="R50" s="21">
        <v>3532</v>
      </c>
      <c r="S50" s="22">
        <v>300</v>
      </c>
      <c r="T50" s="22"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>
        <v>0</v>
      </c>
    </row>
    <row r="51" spans="1:27" ht="16.5" x14ac:dyDescent="0.3">
      <c r="A51" s="19" t="s">
        <v>15</v>
      </c>
      <c r="B51" s="22">
        <v>0</v>
      </c>
      <c r="C51" s="22">
        <v>970</v>
      </c>
      <c r="D51" s="55">
        <v>2217</v>
      </c>
      <c r="E51" s="55">
        <v>1788</v>
      </c>
      <c r="F51" s="21">
        <v>1528</v>
      </c>
      <c r="G51" s="21">
        <v>2760.12</v>
      </c>
      <c r="H51" s="21">
        <v>550</v>
      </c>
      <c r="I51" s="21">
        <v>2851.15</v>
      </c>
      <c r="J51" s="21">
        <v>2337</v>
      </c>
      <c r="K51" s="21">
        <v>2873</v>
      </c>
      <c r="L51" s="21">
        <v>5952</v>
      </c>
      <c r="M51" s="21">
        <v>5504</v>
      </c>
      <c r="N51" s="21">
        <v>7930</v>
      </c>
      <c r="O51" s="21">
        <v>3750</v>
      </c>
      <c r="P51" s="22">
        <v>0</v>
      </c>
      <c r="Q51" s="21">
        <v>5530</v>
      </c>
      <c r="R51" s="21">
        <v>359</v>
      </c>
      <c r="S51" s="22">
        <v>3295</v>
      </c>
      <c r="T51" s="22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</row>
    <row r="52" spans="1:27" ht="16.5" x14ac:dyDescent="0.3">
      <c r="A52" s="19" t="s">
        <v>7</v>
      </c>
      <c r="B52" s="22">
        <v>2000</v>
      </c>
      <c r="C52" s="22">
        <v>0</v>
      </c>
      <c r="D52" s="56">
        <v>2460</v>
      </c>
      <c r="E52" s="56">
        <v>2460</v>
      </c>
      <c r="F52" s="21">
        <v>2630</v>
      </c>
      <c r="G52" s="21">
        <v>0</v>
      </c>
      <c r="H52" s="21">
        <v>0</v>
      </c>
      <c r="I52" s="21">
        <v>0</v>
      </c>
      <c r="J52" s="21">
        <v>2499</v>
      </c>
      <c r="K52" s="21">
        <v>0</v>
      </c>
      <c r="L52" s="21">
        <v>2080</v>
      </c>
      <c r="M52" s="21">
        <v>2000</v>
      </c>
      <c r="N52" s="21">
        <v>2340</v>
      </c>
      <c r="O52" s="21">
        <v>2340</v>
      </c>
      <c r="P52" s="21">
        <v>2340</v>
      </c>
      <c r="Q52" s="21">
        <v>2460</v>
      </c>
      <c r="R52" s="21">
        <v>2340</v>
      </c>
      <c r="S52" s="21">
        <v>2000</v>
      </c>
      <c r="T52" s="21">
        <v>2500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ht="16.5" x14ac:dyDescent="0.3">
      <c r="A53" s="19" t="s">
        <v>8</v>
      </c>
      <c r="B53" s="21">
        <v>0</v>
      </c>
      <c r="C53" s="21">
        <v>0</v>
      </c>
      <c r="D53" s="21">
        <v>0</v>
      </c>
      <c r="E53" s="21">
        <f t="shared" si="0"/>
        <v>281.36399999999998</v>
      </c>
      <c r="F53" s="21">
        <f t="shared" si="0"/>
        <v>281.36399999999998</v>
      </c>
      <c r="G53" s="21">
        <v>0</v>
      </c>
      <c r="H53" s="21">
        <f>234470*0.0012</f>
        <v>281.36399999999998</v>
      </c>
      <c r="I53" s="21">
        <v>0</v>
      </c>
      <c r="J53" s="21">
        <f>234470*0.0012</f>
        <v>281.36399999999998</v>
      </c>
      <c r="K53" s="21">
        <v>0</v>
      </c>
      <c r="L53" s="21">
        <v>281.36</v>
      </c>
      <c r="M53" s="21"/>
      <c r="N53" s="21">
        <v>290.18</v>
      </c>
      <c r="O53" s="21">
        <v>281.36</v>
      </c>
      <c r="P53" s="21">
        <v>281.36</v>
      </c>
      <c r="Q53" s="21">
        <v>281.36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</row>
    <row r="54" spans="1:27" ht="16.5" x14ac:dyDescent="0.3">
      <c r="A54" s="19"/>
      <c r="B54" s="22"/>
      <c r="C54" s="22"/>
      <c r="D54" s="55"/>
      <c r="E54" s="55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2"/>
      <c r="Q54" s="22"/>
      <c r="R54" s="22"/>
      <c r="S54" s="22"/>
      <c r="T54" s="22"/>
      <c r="U54" s="23"/>
      <c r="V54" s="23"/>
      <c r="W54" s="23"/>
      <c r="X54" s="23"/>
      <c r="Y54" s="23"/>
      <c r="Z54" s="23"/>
      <c r="AA54" s="23"/>
    </row>
    <row r="55" spans="1:27" ht="16.5" x14ac:dyDescent="0.3">
      <c r="A55" s="26" t="s">
        <v>0</v>
      </c>
      <c r="B55" s="27">
        <f>SUM(B47:B53)</f>
        <v>4057</v>
      </c>
      <c r="C55" s="27">
        <f>SUM(C47:C53)</f>
        <v>4233</v>
      </c>
      <c r="D55" s="57">
        <f>SUM(D47:D53)</f>
        <v>14239.1</v>
      </c>
      <c r="E55" s="57">
        <f>SUM(E47:E53)</f>
        <v>12355.364</v>
      </c>
      <c r="F55" s="27">
        <f t="shared" ref="F55" si="20">SUM(F47:F53)</f>
        <v>12802.364</v>
      </c>
      <c r="G55" s="27">
        <f>SUM(G47:G53)</f>
        <v>4398.12</v>
      </c>
      <c r="H55" s="27">
        <f t="shared" ref="H55" si="21">SUM(H47:H53)</f>
        <v>20191.364000000001</v>
      </c>
      <c r="I55" s="27">
        <f t="shared" ref="I55" si="22">SUM(I47:I53)</f>
        <v>4552.2</v>
      </c>
      <c r="J55" s="27">
        <f t="shared" ref="J55:L55" si="23">SUM(J47:J53)</f>
        <v>23205.364000000001</v>
      </c>
      <c r="K55" s="27">
        <f t="shared" si="23"/>
        <v>9454.11</v>
      </c>
      <c r="L55" s="27">
        <f t="shared" si="23"/>
        <v>32411.14</v>
      </c>
      <c r="M55" s="27">
        <f>SUM(M47:M54)</f>
        <v>22282</v>
      </c>
      <c r="N55" s="27">
        <f t="shared" ref="N55" si="24">SUM(N47:N53)</f>
        <v>30447.52</v>
      </c>
      <c r="O55" s="27">
        <f t="shared" ref="O55:X55" si="25">SUM(O47:O53)</f>
        <v>24633.360000000001</v>
      </c>
      <c r="P55" s="27">
        <f t="shared" si="25"/>
        <v>22284.36</v>
      </c>
      <c r="Q55" s="27">
        <f t="shared" si="25"/>
        <v>27817.360000000001</v>
      </c>
      <c r="R55" s="27">
        <f t="shared" si="25"/>
        <v>11180</v>
      </c>
      <c r="S55" s="27">
        <f t="shared" si="25"/>
        <v>10315</v>
      </c>
      <c r="T55" s="27">
        <f t="shared" si="25"/>
        <v>4517</v>
      </c>
      <c r="U55" s="27">
        <f t="shared" si="25"/>
        <v>0</v>
      </c>
      <c r="V55" s="27">
        <f t="shared" si="25"/>
        <v>0</v>
      </c>
      <c r="W55" s="27">
        <f t="shared" si="25"/>
        <v>0</v>
      </c>
      <c r="X55" s="27">
        <f t="shared" si="25"/>
        <v>0</v>
      </c>
      <c r="Y55" s="27">
        <f t="shared" ref="Y55:AA55" si="26">SUM(Y47:Y53)</f>
        <v>0</v>
      </c>
      <c r="Z55" s="27">
        <f t="shared" si="26"/>
        <v>0</v>
      </c>
      <c r="AA55" s="27">
        <f t="shared" si="26"/>
        <v>0</v>
      </c>
    </row>
    <row r="56" spans="1:27" ht="17.25" thickBot="1" x14ac:dyDescent="0.35">
      <c r="A56" s="29"/>
      <c r="B56" s="31"/>
      <c r="C56" s="31"/>
      <c r="D56" s="58"/>
      <c r="E56" s="58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2"/>
      <c r="V56" s="32"/>
      <c r="W56" s="32"/>
      <c r="X56" s="32"/>
      <c r="Y56" s="32"/>
      <c r="Z56" s="32"/>
      <c r="AA56" s="32"/>
    </row>
    <row r="57" spans="1:27" ht="16.5" x14ac:dyDescent="0.3">
      <c r="A57" s="33" t="s">
        <v>16</v>
      </c>
      <c r="B57" s="17"/>
      <c r="C57" s="17"/>
      <c r="D57" s="54"/>
      <c r="E57" s="54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8" t="s">
        <v>19</v>
      </c>
      <c r="V57" s="18" t="s">
        <v>19</v>
      </c>
      <c r="W57" s="18" t="s">
        <v>19</v>
      </c>
      <c r="X57" s="18" t="s">
        <v>19</v>
      </c>
      <c r="Y57" s="18" t="s">
        <v>19</v>
      </c>
      <c r="Z57" s="18" t="s">
        <v>19</v>
      </c>
      <c r="AA57" s="18" t="s">
        <v>19</v>
      </c>
    </row>
    <row r="58" spans="1:27" ht="16.5" x14ac:dyDescent="0.3">
      <c r="A58" s="34" t="s">
        <v>23</v>
      </c>
      <c r="B58" s="22"/>
      <c r="C58" s="22"/>
      <c r="D58" s="55"/>
      <c r="E58" s="55"/>
      <c r="F58" s="22"/>
      <c r="G58" s="22"/>
      <c r="H58" s="22"/>
      <c r="I58" s="22"/>
      <c r="J58" s="22"/>
      <c r="K58" s="35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23"/>
      <c r="W58" s="23"/>
      <c r="X58" s="23"/>
      <c r="Y58" s="23"/>
      <c r="Z58" s="23"/>
      <c r="AA58" s="23"/>
    </row>
    <row r="59" spans="1:27" ht="16.5" x14ac:dyDescent="0.3">
      <c r="A59" s="36" t="s">
        <v>13</v>
      </c>
      <c r="B59" s="22">
        <v>0</v>
      </c>
      <c r="C59" s="22">
        <v>0</v>
      </c>
      <c r="D59" s="55">
        <v>1304.02</v>
      </c>
      <c r="E59" s="55">
        <v>2498</v>
      </c>
      <c r="F59" s="22">
        <v>664</v>
      </c>
      <c r="G59" s="22">
        <v>0</v>
      </c>
      <c r="H59" s="22">
        <v>7910</v>
      </c>
      <c r="I59" s="22">
        <v>0</v>
      </c>
      <c r="J59" s="22">
        <v>1464</v>
      </c>
      <c r="K59" s="22">
        <v>0</v>
      </c>
      <c r="L59" s="22">
        <v>1545.45</v>
      </c>
      <c r="M59" s="22">
        <v>2250.2399999999998</v>
      </c>
      <c r="N59" s="22">
        <v>2000</v>
      </c>
      <c r="O59" s="22">
        <v>833.33</v>
      </c>
      <c r="P59" s="22">
        <v>0</v>
      </c>
      <c r="Q59" s="22">
        <v>4560</v>
      </c>
      <c r="R59" s="22">
        <v>880</v>
      </c>
      <c r="S59" s="22">
        <v>0</v>
      </c>
      <c r="T59" s="22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</row>
    <row r="60" spans="1:27" ht="16.5" x14ac:dyDescent="0.3">
      <c r="A60" s="19" t="s">
        <v>4</v>
      </c>
      <c r="B60" s="22">
        <v>0</v>
      </c>
      <c r="C60" s="22">
        <v>734</v>
      </c>
      <c r="D60" s="55">
        <v>13740</v>
      </c>
      <c r="E60" s="55">
        <v>10750</v>
      </c>
      <c r="F60" s="59">
        <v>17060</v>
      </c>
      <c r="G60" s="59">
        <v>350</v>
      </c>
      <c r="H60" s="59">
        <v>38770</v>
      </c>
      <c r="I60" s="59">
        <v>0</v>
      </c>
      <c r="J60" s="59">
        <v>49630</v>
      </c>
      <c r="K60" s="22">
        <v>48820</v>
      </c>
      <c r="L60" s="22">
        <v>60340</v>
      </c>
      <c r="M60" s="22">
        <v>16699</v>
      </c>
      <c r="N60" s="22">
        <v>49000</v>
      </c>
      <c r="O60" s="22">
        <v>49000</v>
      </c>
      <c r="P60" s="22">
        <v>51000</v>
      </c>
      <c r="Q60" s="22">
        <v>36380</v>
      </c>
      <c r="R60" s="22">
        <v>29770</v>
      </c>
      <c r="S60" s="22">
        <v>1697</v>
      </c>
      <c r="T60" s="22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</row>
    <row r="61" spans="1:27" ht="16.5" x14ac:dyDescent="0.3">
      <c r="A61" s="19" t="s">
        <v>5</v>
      </c>
      <c r="B61" s="22">
        <v>1630</v>
      </c>
      <c r="C61" s="22">
        <v>16850</v>
      </c>
      <c r="D61" s="55">
        <v>31110</v>
      </c>
      <c r="E61" s="55">
        <v>36080</v>
      </c>
      <c r="F61" s="22">
        <v>16290</v>
      </c>
      <c r="G61" s="22">
        <v>0</v>
      </c>
      <c r="H61" s="22">
        <v>38610</v>
      </c>
      <c r="I61" s="22">
        <v>1380</v>
      </c>
      <c r="J61" s="22">
        <v>55950</v>
      </c>
      <c r="K61" s="22">
        <v>16991</v>
      </c>
      <c r="L61" s="22">
        <v>57549</v>
      </c>
      <c r="M61" s="22">
        <v>39050</v>
      </c>
      <c r="N61" s="22">
        <v>51562.8</v>
      </c>
      <c r="O61" s="22">
        <v>46370</v>
      </c>
      <c r="P61" s="22">
        <v>48240</v>
      </c>
      <c r="Q61" s="22">
        <v>41280</v>
      </c>
      <c r="R61" s="22">
        <v>18820</v>
      </c>
      <c r="S61" s="22">
        <v>3023</v>
      </c>
      <c r="T61" s="22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</row>
    <row r="62" spans="1:27" ht="16.5" x14ac:dyDescent="0.3">
      <c r="A62" s="19" t="s">
        <v>6</v>
      </c>
      <c r="B62" s="22">
        <v>11960</v>
      </c>
      <c r="C62" s="22">
        <v>11380</v>
      </c>
      <c r="D62" s="55">
        <v>22638.66</v>
      </c>
      <c r="E62" s="55">
        <v>9989</v>
      </c>
      <c r="F62" s="22">
        <v>23950</v>
      </c>
      <c r="G62" s="22">
        <v>4250</v>
      </c>
      <c r="H62" s="22">
        <v>54240</v>
      </c>
      <c r="I62" s="22">
        <v>10272</v>
      </c>
      <c r="J62" s="22">
        <v>20240</v>
      </c>
      <c r="K62" s="22">
        <v>0</v>
      </c>
      <c r="L62" s="22">
        <v>65210</v>
      </c>
      <c r="M62" s="22">
        <v>26096</v>
      </c>
      <c r="N62" s="22">
        <v>52570</v>
      </c>
      <c r="O62" s="22">
        <v>53810</v>
      </c>
      <c r="P62" s="22">
        <v>52570</v>
      </c>
      <c r="Q62" s="22">
        <v>47710</v>
      </c>
      <c r="R62" s="22">
        <v>213680</v>
      </c>
      <c r="S62" s="22">
        <v>300</v>
      </c>
      <c r="T62" s="22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</row>
    <row r="63" spans="1:27" ht="16.5" x14ac:dyDescent="0.3">
      <c r="A63" s="19" t="s">
        <v>10</v>
      </c>
      <c r="B63" s="22">
        <v>0</v>
      </c>
      <c r="C63" s="22">
        <v>4845</v>
      </c>
      <c r="D63" s="55">
        <v>13392</v>
      </c>
      <c r="E63" s="55">
        <v>5962</v>
      </c>
      <c r="F63" s="22">
        <v>6112</v>
      </c>
      <c r="G63" s="22">
        <v>5000</v>
      </c>
      <c r="H63" s="22">
        <v>29630</v>
      </c>
      <c r="I63" s="22">
        <v>3443.6</v>
      </c>
      <c r="J63" s="22">
        <v>11684</v>
      </c>
      <c r="K63" s="22">
        <v>28730</v>
      </c>
      <c r="L63" s="22">
        <v>27958</v>
      </c>
      <c r="M63" s="22">
        <v>18329</v>
      </c>
      <c r="N63" s="22">
        <v>61475</v>
      </c>
      <c r="O63" s="22">
        <v>18746</v>
      </c>
      <c r="P63" s="22">
        <v>0</v>
      </c>
      <c r="Q63" s="22">
        <v>19083</v>
      </c>
      <c r="R63" s="22">
        <v>1259</v>
      </c>
      <c r="S63" s="22">
        <v>3295</v>
      </c>
      <c r="T63" s="22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</row>
    <row r="64" spans="1:27" ht="16.5" x14ac:dyDescent="0.3">
      <c r="A64" s="19" t="s">
        <v>7</v>
      </c>
      <c r="B64" s="22">
        <v>8000</v>
      </c>
      <c r="C64" s="22">
        <v>0</v>
      </c>
      <c r="D64" s="55">
        <v>9840</v>
      </c>
      <c r="E64" s="55">
        <v>12300</v>
      </c>
      <c r="F64" s="22">
        <v>9360</v>
      </c>
      <c r="G64" s="22">
        <v>0</v>
      </c>
      <c r="H64" s="22">
        <v>0</v>
      </c>
      <c r="I64" s="22">
        <v>0</v>
      </c>
      <c r="J64" s="22">
        <v>9600</v>
      </c>
      <c r="K64" s="22">
        <v>0</v>
      </c>
      <c r="L64" s="22">
        <v>8320</v>
      </c>
      <c r="M64" s="22">
        <v>8000</v>
      </c>
      <c r="N64" s="22">
        <v>9360</v>
      </c>
      <c r="O64" s="22">
        <v>9360</v>
      </c>
      <c r="P64" s="22">
        <v>9360</v>
      </c>
      <c r="Q64" s="22">
        <v>4880</v>
      </c>
      <c r="R64" s="22">
        <v>9360</v>
      </c>
      <c r="S64" s="22">
        <v>8000</v>
      </c>
      <c r="T64" s="22">
        <v>4000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</row>
    <row r="65" spans="1:28" ht="16.5" x14ac:dyDescent="0.3">
      <c r="A65" s="19" t="s">
        <v>8</v>
      </c>
      <c r="B65" s="22">
        <v>0</v>
      </c>
      <c r="C65" s="22">
        <v>0</v>
      </c>
      <c r="D65" s="22">
        <v>0</v>
      </c>
      <c r="E65" s="22">
        <f t="shared" si="7"/>
        <v>976.51199999999994</v>
      </c>
      <c r="F65" s="22"/>
      <c r="G65" s="22">
        <v>0</v>
      </c>
      <c r="H65" s="22">
        <f t="shared" si="7"/>
        <v>976.51199999999994</v>
      </c>
      <c r="I65" s="22">
        <v>0</v>
      </c>
      <c r="J65" s="22">
        <f t="shared" si="7"/>
        <v>976.51199999999994</v>
      </c>
      <c r="K65" s="22">
        <v>0</v>
      </c>
      <c r="L65" s="22">
        <v>1023.94</v>
      </c>
      <c r="M65" s="22"/>
      <c r="N65" s="22">
        <v>1005.5</v>
      </c>
      <c r="O65" s="22">
        <v>976.51</v>
      </c>
      <c r="P65" s="22">
        <v>976.51</v>
      </c>
      <c r="Q65" s="22">
        <v>976.51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</row>
    <row r="66" spans="1:28" ht="16.5" x14ac:dyDescent="0.3">
      <c r="A66" s="19" t="s">
        <v>12</v>
      </c>
      <c r="B66" s="22"/>
      <c r="C66" s="22"/>
      <c r="D66" s="55"/>
      <c r="E66" s="55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</row>
    <row r="67" spans="1:28" ht="17.25" thickBot="1" x14ac:dyDescent="0.35">
      <c r="A67" s="37" t="s">
        <v>0</v>
      </c>
      <c r="B67" s="38">
        <f t="shared" ref="B67" si="27">SUM(B59:B66)</f>
        <v>21590</v>
      </c>
      <c r="C67" s="38">
        <f>SUM(C59:C66)</f>
        <v>33809</v>
      </c>
      <c r="D67" s="60">
        <f>SUM(D59:D66)</f>
        <v>92024.680000000008</v>
      </c>
      <c r="E67" s="60">
        <f t="shared" ref="E67" si="28">SUM(E59:E66)</f>
        <v>78555.512000000002</v>
      </c>
      <c r="F67" s="38">
        <f t="shared" ref="F67" si="29">SUM(F59:F66)</f>
        <v>73436</v>
      </c>
      <c r="G67" s="38">
        <f>SUM(G59:G66)</f>
        <v>9600</v>
      </c>
      <c r="H67" s="38">
        <f t="shared" ref="H67" si="30">SUM(H59:H66)</f>
        <v>170136.51199999999</v>
      </c>
      <c r="I67" s="38">
        <f t="shared" ref="I67" si="31">SUM(I59:I66)</f>
        <v>15095.6</v>
      </c>
      <c r="J67" s="38">
        <f t="shared" ref="J67:L67" si="32">SUM(J59:J66)</f>
        <v>149544.51199999999</v>
      </c>
      <c r="K67" s="38">
        <f t="shared" si="32"/>
        <v>94541</v>
      </c>
      <c r="L67" s="38">
        <f t="shared" si="32"/>
        <v>221946.39</v>
      </c>
      <c r="M67" s="38">
        <f>SUM(M59:M66)</f>
        <v>110424.23999999999</v>
      </c>
      <c r="N67" s="38">
        <f t="shared" ref="N67" si="33">SUM(N59:N66)</f>
        <v>226973.3</v>
      </c>
      <c r="O67" s="38">
        <f t="shared" ref="O67:X67" si="34">SUM(O59:O66)</f>
        <v>179095.84000000003</v>
      </c>
      <c r="P67" s="38">
        <f t="shared" si="34"/>
        <v>162146.51</v>
      </c>
      <c r="Q67" s="38">
        <f t="shared" si="34"/>
        <v>154869.51</v>
      </c>
      <c r="R67" s="38">
        <f t="shared" si="34"/>
        <v>273769</v>
      </c>
      <c r="S67" s="38">
        <f t="shared" si="34"/>
        <v>16315</v>
      </c>
      <c r="T67" s="38">
        <f t="shared" si="34"/>
        <v>4000</v>
      </c>
      <c r="U67" s="38">
        <f t="shared" si="34"/>
        <v>0</v>
      </c>
      <c r="V67" s="38">
        <f t="shared" si="34"/>
        <v>0</v>
      </c>
      <c r="W67" s="38">
        <f t="shared" si="34"/>
        <v>0</v>
      </c>
      <c r="X67" s="38">
        <f t="shared" si="34"/>
        <v>0</v>
      </c>
      <c r="Y67" s="38">
        <f t="shared" ref="Y67:AA67" si="35">SUM(Y59:Y66)</f>
        <v>0</v>
      </c>
      <c r="Z67" s="38">
        <f t="shared" si="35"/>
        <v>0</v>
      </c>
      <c r="AA67" s="38">
        <f t="shared" si="35"/>
        <v>0</v>
      </c>
    </row>
    <row r="68" spans="1:28" ht="16.5" x14ac:dyDescent="0.3">
      <c r="A68" s="39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1"/>
      <c r="V68" s="41"/>
      <c r="W68" s="41"/>
      <c r="X68" s="41"/>
      <c r="Y68" s="41"/>
      <c r="Z68" s="41"/>
      <c r="AA68" s="41"/>
    </row>
    <row r="69" spans="1:28" ht="15.75" thickBot="1" x14ac:dyDescent="0.3">
      <c r="A69" s="42" t="s">
        <v>18</v>
      </c>
      <c r="B69" s="40"/>
      <c r="C69" s="40"/>
      <c r="D69" s="41"/>
      <c r="E69" s="41"/>
      <c r="F69" s="40"/>
      <c r="G69" s="40"/>
      <c r="H69" s="40"/>
      <c r="I69" s="40"/>
      <c r="J69" s="40"/>
      <c r="K69" s="43"/>
      <c r="L69" s="40"/>
      <c r="M69" s="40"/>
      <c r="N69" s="40"/>
      <c r="O69" s="40"/>
      <c r="P69" s="40"/>
      <c r="Q69" s="40"/>
      <c r="R69" s="40"/>
      <c r="S69" s="40"/>
      <c r="T69" s="40"/>
      <c r="U69" s="41"/>
      <c r="V69" s="41"/>
      <c r="W69" s="41"/>
      <c r="X69" s="41"/>
      <c r="Y69" s="41"/>
      <c r="Z69" s="41"/>
      <c r="AA69" s="41"/>
    </row>
    <row r="70" spans="1:28" ht="16.5" x14ac:dyDescent="0.3">
      <c r="A70" s="44" t="s">
        <v>24</v>
      </c>
      <c r="B70" s="17"/>
      <c r="C70" s="17"/>
      <c r="D70" s="54"/>
      <c r="E70" s="54"/>
      <c r="F70" s="17"/>
      <c r="G70" s="17"/>
      <c r="H70" s="17"/>
      <c r="I70" s="17"/>
      <c r="J70" s="17"/>
      <c r="K70" s="45"/>
      <c r="L70" s="17"/>
      <c r="M70" s="17"/>
      <c r="N70" s="17"/>
      <c r="O70" s="17"/>
      <c r="P70" s="17"/>
      <c r="Q70" s="17"/>
      <c r="R70" s="17"/>
      <c r="S70" s="17"/>
      <c r="T70" s="17"/>
      <c r="U70" s="18"/>
      <c r="V70" s="18"/>
      <c r="W70" s="18"/>
      <c r="X70" s="18"/>
      <c r="Y70" s="18"/>
      <c r="Z70" s="18"/>
      <c r="AA70" s="18"/>
    </row>
    <row r="71" spans="1:28" ht="16.5" x14ac:dyDescent="0.3">
      <c r="A71" s="36" t="s">
        <v>13</v>
      </c>
      <c r="B71" s="22">
        <v>0</v>
      </c>
      <c r="C71" s="22">
        <v>0</v>
      </c>
      <c r="D71" s="55">
        <v>4890.08</v>
      </c>
      <c r="E71" s="55">
        <v>9368.07</v>
      </c>
      <c r="F71" s="22">
        <v>2490</v>
      </c>
      <c r="G71" s="22">
        <v>0</v>
      </c>
      <c r="H71" s="22">
        <v>0</v>
      </c>
      <c r="I71" s="22">
        <v>0</v>
      </c>
      <c r="J71" s="22">
        <v>5490</v>
      </c>
      <c r="K71" s="22">
        <v>0</v>
      </c>
      <c r="L71" s="22">
        <v>5795.45</v>
      </c>
      <c r="M71" s="22">
        <v>8430</v>
      </c>
      <c r="N71" s="22">
        <v>6000</v>
      </c>
      <c r="O71" s="22">
        <v>3125</v>
      </c>
      <c r="P71" s="22">
        <v>0</v>
      </c>
      <c r="Q71" s="22">
        <v>17100</v>
      </c>
      <c r="R71" s="22">
        <v>3300</v>
      </c>
      <c r="S71" s="22">
        <v>0</v>
      </c>
      <c r="T71" s="22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</row>
    <row r="72" spans="1:28" ht="16.5" x14ac:dyDescent="0.3">
      <c r="A72" s="19" t="s">
        <v>4</v>
      </c>
      <c r="B72" s="22">
        <v>0</v>
      </c>
      <c r="C72" s="22">
        <v>734</v>
      </c>
      <c r="D72" s="55">
        <v>4827.0600000000004</v>
      </c>
      <c r="E72" s="55">
        <v>1948.44</v>
      </c>
      <c r="F72" s="22">
        <v>11907</v>
      </c>
      <c r="G72" s="22">
        <v>831</v>
      </c>
      <c r="H72" s="22">
        <v>0</v>
      </c>
      <c r="I72" s="22">
        <v>0</v>
      </c>
      <c r="J72" s="22">
        <v>14139</v>
      </c>
      <c r="K72" s="22">
        <v>16257</v>
      </c>
      <c r="L72" s="22">
        <v>14646.5</v>
      </c>
      <c r="M72" s="22">
        <v>16699</v>
      </c>
      <c r="N72" s="22">
        <v>14112</v>
      </c>
      <c r="O72" s="22">
        <v>14210</v>
      </c>
      <c r="P72" s="22">
        <v>14790</v>
      </c>
      <c r="Q72" s="22">
        <v>17463</v>
      </c>
      <c r="R72" s="22">
        <v>0</v>
      </c>
      <c r="S72" s="22">
        <v>1697</v>
      </c>
      <c r="T72" s="22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</row>
    <row r="73" spans="1:28" ht="16.5" x14ac:dyDescent="0.3">
      <c r="A73" s="19" t="s">
        <v>5</v>
      </c>
      <c r="B73" s="22">
        <v>0</v>
      </c>
      <c r="C73" s="22">
        <v>0</v>
      </c>
      <c r="D73" s="55">
        <v>20143</v>
      </c>
      <c r="E73" s="55">
        <v>4864.8599999999997</v>
      </c>
      <c r="F73" s="22">
        <v>0</v>
      </c>
      <c r="G73" s="22">
        <v>0</v>
      </c>
      <c r="H73" s="22">
        <v>0</v>
      </c>
      <c r="I73" s="22">
        <v>0</v>
      </c>
      <c r="J73" s="22">
        <v>14310</v>
      </c>
      <c r="K73" s="22">
        <v>0</v>
      </c>
      <c r="L73" s="22">
        <v>3231.08</v>
      </c>
      <c r="M73" s="46">
        <v>0</v>
      </c>
      <c r="N73" s="46">
        <v>0</v>
      </c>
      <c r="O73" s="46">
        <v>0</v>
      </c>
      <c r="P73" s="22">
        <v>1354.36</v>
      </c>
      <c r="Q73" s="22">
        <v>15990</v>
      </c>
      <c r="R73" s="22">
        <v>0</v>
      </c>
      <c r="S73" s="22">
        <v>3023</v>
      </c>
      <c r="T73" s="22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</row>
    <row r="74" spans="1:28" ht="16.5" x14ac:dyDescent="0.3">
      <c r="A74" s="19" t="s">
        <v>6</v>
      </c>
      <c r="B74" s="22">
        <v>61650</v>
      </c>
      <c r="C74" s="22">
        <v>56310</v>
      </c>
      <c r="D74" s="55">
        <v>136230.31</v>
      </c>
      <c r="E74" s="55">
        <v>85868.7</v>
      </c>
      <c r="F74" s="47">
        <v>124440</v>
      </c>
      <c r="G74" s="47">
        <v>37680</v>
      </c>
      <c r="H74" s="47">
        <v>0</v>
      </c>
      <c r="I74" s="47">
        <v>26878.78</v>
      </c>
      <c r="J74" s="47">
        <v>109200</v>
      </c>
      <c r="K74" s="21">
        <v>0</v>
      </c>
      <c r="L74" s="47">
        <v>303390</v>
      </c>
      <c r="M74" s="47">
        <v>174107</v>
      </c>
      <c r="N74" s="47">
        <v>252990</v>
      </c>
      <c r="O74" s="47">
        <v>258960</v>
      </c>
      <c r="P74" s="22">
        <v>0</v>
      </c>
      <c r="Q74" s="22">
        <v>401700</v>
      </c>
      <c r="R74" s="22">
        <v>0</v>
      </c>
      <c r="S74" s="22">
        <v>300</v>
      </c>
      <c r="T74" s="22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</row>
    <row r="75" spans="1:28" ht="16.5" x14ac:dyDescent="0.3">
      <c r="A75" s="19" t="s">
        <v>14</v>
      </c>
      <c r="B75" s="22">
        <v>0</v>
      </c>
      <c r="C75" s="22">
        <v>4845</v>
      </c>
      <c r="D75" s="55">
        <v>13392</v>
      </c>
      <c r="E75" s="55">
        <v>5962</v>
      </c>
      <c r="F75" s="22">
        <v>6112</v>
      </c>
      <c r="G75" s="22">
        <v>5975</v>
      </c>
      <c r="H75" s="22">
        <v>29630</v>
      </c>
      <c r="I75" s="22">
        <v>3443.6</v>
      </c>
      <c r="J75" s="22">
        <v>11684</v>
      </c>
      <c r="K75" s="22">
        <v>1664</v>
      </c>
      <c r="L75" s="22">
        <v>27958</v>
      </c>
      <c r="M75" s="22">
        <v>18329</v>
      </c>
      <c r="N75" s="22">
        <v>61475</v>
      </c>
      <c r="O75" s="22">
        <v>18746</v>
      </c>
      <c r="P75" s="22">
        <v>0</v>
      </c>
      <c r="Q75" s="22">
        <v>19083</v>
      </c>
      <c r="R75" s="22">
        <v>1259</v>
      </c>
      <c r="S75" s="22">
        <v>3295</v>
      </c>
      <c r="T75" s="22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</row>
    <row r="76" spans="1:28" ht="16.5" x14ac:dyDescent="0.3">
      <c r="A76" s="19" t="s">
        <v>7</v>
      </c>
      <c r="B76" s="22">
        <v>15000</v>
      </c>
      <c r="C76" s="22">
        <v>0</v>
      </c>
      <c r="D76" s="55">
        <v>18300</v>
      </c>
      <c r="E76" s="55">
        <v>18300</v>
      </c>
      <c r="F76" s="22">
        <v>17400</v>
      </c>
      <c r="G76" s="22">
        <v>0</v>
      </c>
      <c r="H76" s="22">
        <v>0</v>
      </c>
      <c r="I76" s="22">
        <v>0</v>
      </c>
      <c r="J76" s="22">
        <v>18000</v>
      </c>
      <c r="K76" s="22">
        <v>0</v>
      </c>
      <c r="L76" s="22">
        <v>15600</v>
      </c>
      <c r="M76" s="22">
        <v>25000</v>
      </c>
      <c r="N76" s="22">
        <v>17400</v>
      </c>
      <c r="O76" s="22">
        <v>17400</v>
      </c>
      <c r="P76" s="22">
        <v>17400</v>
      </c>
      <c r="Q76" s="22">
        <v>18300</v>
      </c>
      <c r="R76" s="22">
        <v>17400</v>
      </c>
      <c r="S76" s="22">
        <v>0</v>
      </c>
      <c r="T76" s="22">
        <v>15000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</row>
    <row r="77" spans="1:28" ht="16.5" x14ac:dyDescent="0.3">
      <c r="A77" s="19" t="s">
        <v>8</v>
      </c>
      <c r="B77" s="22">
        <v>0</v>
      </c>
      <c r="C77" s="22">
        <v>0</v>
      </c>
      <c r="D77" s="22">
        <v>0</v>
      </c>
      <c r="E77" s="22">
        <f t="shared" si="15"/>
        <v>4255.2</v>
      </c>
      <c r="F77" s="22">
        <v>0</v>
      </c>
      <c r="G77" s="22">
        <v>0</v>
      </c>
      <c r="H77" s="22">
        <f t="shared" si="15"/>
        <v>4255.2</v>
      </c>
      <c r="I77" s="22">
        <v>0</v>
      </c>
      <c r="J77" s="22">
        <f t="shared" si="15"/>
        <v>4255.2</v>
      </c>
      <c r="K77" s="22">
        <v>0</v>
      </c>
      <c r="L77" s="22">
        <v>4417.92</v>
      </c>
      <c r="M77" s="22"/>
      <c r="N77" s="22">
        <v>4367.5200000000004</v>
      </c>
      <c r="O77" s="22">
        <v>4255.2</v>
      </c>
      <c r="P77" s="22">
        <v>0</v>
      </c>
      <c r="Q77" s="22">
        <v>4255.2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</row>
    <row r="78" spans="1:28" ht="16.5" x14ac:dyDescent="0.3">
      <c r="A78" s="19" t="s">
        <v>11</v>
      </c>
      <c r="B78" s="22"/>
      <c r="C78" s="22"/>
      <c r="D78" s="55"/>
      <c r="E78" s="55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3"/>
      <c r="V78" s="23"/>
      <c r="W78" s="23"/>
      <c r="X78" s="23"/>
      <c r="Y78" s="23"/>
      <c r="Z78" s="23"/>
      <c r="AA78" s="23"/>
    </row>
    <row r="79" spans="1:28" ht="15.75" thickBot="1" x14ac:dyDescent="0.3">
      <c r="A79" s="48" t="s">
        <v>0</v>
      </c>
      <c r="B79" s="49">
        <f>SUM(B71:B78)</f>
        <v>76650</v>
      </c>
      <c r="C79" s="49">
        <f>SUM(C71:C78)</f>
        <v>61889</v>
      </c>
      <c r="D79" s="61">
        <f>SUM(D71:D78)</f>
        <v>197782.45</v>
      </c>
      <c r="E79" s="61">
        <f>SUM(E71:E78)</f>
        <v>130567.26999999999</v>
      </c>
      <c r="F79" s="49">
        <f t="shared" ref="F79" si="36">SUM(F71:F78)</f>
        <v>162349</v>
      </c>
      <c r="G79" s="49">
        <f>SUM(G71:G78)</f>
        <v>44486</v>
      </c>
      <c r="H79" s="79">
        <f>SUM(H71:H78)</f>
        <v>33885.199999999997</v>
      </c>
      <c r="I79" s="49">
        <f t="shared" ref="I79" si="37">SUM(I71:I78)</f>
        <v>30322.379999999997</v>
      </c>
      <c r="J79" s="49">
        <f t="shared" ref="J79:L79" si="38">SUM(J71:J78)</f>
        <v>177078.2</v>
      </c>
      <c r="K79" s="49">
        <f t="shared" si="38"/>
        <v>17921</v>
      </c>
      <c r="L79" s="49">
        <f t="shared" si="38"/>
        <v>375038.95</v>
      </c>
      <c r="M79" s="49">
        <f>SUM(M71:M78)</f>
        <v>242565</v>
      </c>
      <c r="N79" s="49">
        <f t="shared" ref="N79" si="39">SUM(N71:N78)</f>
        <v>356344.52</v>
      </c>
      <c r="O79" s="49">
        <f t="shared" ref="O79:X79" si="40">SUM(O71:O78)</f>
        <v>316696.2</v>
      </c>
      <c r="P79" s="49">
        <f t="shared" si="40"/>
        <v>33544.36</v>
      </c>
      <c r="Q79" s="49">
        <f t="shared" si="40"/>
        <v>493891.2</v>
      </c>
      <c r="R79" s="49">
        <f t="shared" si="40"/>
        <v>21959</v>
      </c>
      <c r="S79" s="49">
        <f t="shared" si="40"/>
        <v>8315</v>
      </c>
      <c r="T79" s="49">
        <f t="shared" si="40"/>
        <v>15000</v>
      </c>
      <c r="U79" s="49">
        <f t="shared" si="40"/>
        <v>0</v>
      </c>
      <c r="V79" s="49">
        <f t="shared" si="40"/>
        <v>0</v>
      </c>
      <c r="W79" s="49">
        <f t="shared" si="40"/>
        <v>0</v>
      </c>
      <c r="X79" s="49">
        <f t="shared" si="40"/>
        <v>0</v>
      </c>
      <c r="Y79" s="49">
        <f t="shared" ref="Y79:AA79" si="41">SUM(Y71:Y78)</f>
        <v>0</v>
      </c>
      <c r="Z79" s="49">
        <f t="shared" si="41"/>
        <v>0</v>
      </c>
      <c r="AA79" s="49">
        <f t="shared" si="41"/>
        <v>0</v>
      </c>
    </row>
    <row r="80" spans="1:28" ht="16.5" x14ac:dyDescent="0.3">
      <c r="A80" s="50"/>
      <c r="B80" s="50"/>
      <c r="C80" s="52"/>
      <c r="D80" s="52"/>
      <c r="E80" s="50"/>
      <c r="F80" s="51"/>
      <c r="G80" s="52"/>
      <c r="H80" s="52"/>
      <c r="I80" s="52"/>
      <c r="J80" s="52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2"/>
      <c r="AA80" s="52"/>
      <c r="AB80" s="50"/>
    </row>
  </sheetData>
  <mergeCells count="2">
    <mergeCell ref="A1:V1"/>
    <mergeCell ref="A41:V41"/>
  </mergeCells>
  <phoneticPr fontId="0" type="noConversion"/>
  <printOptions gridLines="1" gridLinesSet="0"/>
  <pageMargins left="0.75" right="0.75" top="1" bottom="1" header="0.5" footer="0.5"/>
  <pageSetup paperSize="17" scale="55" fitToWidth="2" fitToHeight="2" orientation="landscape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SDC Fee Comparison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'SDC Fee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Roast</dc:creator>
  <cp:lastModifiedBy>Vicky</cp:lastModifiedBy>
  <cp:lastPrinted>2014-03-06T14:57:01Z</cp:lastPrinted>
  <dcterms:created xsi:type="dcterms:W3CDTF">2000-06-09T21:27:52Z</dcterms:created>
  <dcterms:modified xsi:type="dcterms:W3CDTF">2017-04-04T23:19:16Z</dcterms:modified>
</cp:coreProperties>
</file>